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4_3Q/"/>
    </mc:Choice>
  </mc:AlternateContent>
  <xr:revisionPtr revIDLastSave="236" documentId="8_{23A1AEB6-AA1C-445B-A4E0-AB454D2556BD}" xr6:coauthVersionLast="47" xr6:coauthVersionMax="47" xr10:uidLastSave="{562E5171-F34A-42E1-AE82-458AC3914C39}"/>
  <bookViews>
    <workbookView xWindow="16354" yWindow="-103" windowWidth="33120" windowHeight="18120" tabRatio="882" activeTab="1" xr2:uid="{052148B9-B3E9-4DAA-AD15-D4EBA8E90D19}"/>
  </bookViews>
  <sheets>
    <sheet name="Skonsolidowane" sheetId="1" r:id="rId1"/>
    <sheet name="Jednostkowe" sheetId="3" r:id="rId2"/>
    <sheet name="Średni-eur 2024" sheetId="6" r:id="rId3"/>
    <sheet name="Średni-eur-2023" sheetId="7" r:id="rId4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8" i="1"/>
  <c r="I18" i="1"/>
  <c r="I17" i="1"/>
  <c r="G27" i="1"/>
  <c r="B17" i="7"/>
  <c r="B17" i="6"/>
  <c r="H5" i="1" l="1"/>
  <c r="G5" i="1"/>
  <c r="H27" i="1"/>
  <c r="D32" i="1" l="1"/>
  <c r="D17" i="1" l="1"/>
  <c r="D25" i="1"/>
  <c r="D24" i="1"/>
  <c r="D23" i="1"/>
  <c r="D22" i="1"/>
  <c r="D36" i="1"/>
  <c r="D29" i="1"/>
  <c r="D37" i="1"/>
  <c r="D34" i="1"/>
  <c r="D28" i="1"/>
  <c r="D30" i="1"/>
  <c r="D38" i="1"/>
  <c r="D33" i="1"/>
  <c r="D35" i="1"/>
  <c r="D31" i="1"/>
  <c r="D13" i="1"/>
  <c r="D7" i="1"/>
  <c r="D14" i="1"/>
  <c r="D8" i="1"/>
  <c r="D9" i="1"/>
  <c r="D16" i="1"/>
  <c r="D11" i="1"/>
  <c r="D12" i="1"/>
  <c r="D15" i="1"/>
  <c r="D10" i="1"/>
  <c r="H25" i="3" l="1"/>
  <c r="E29" i="3" s="1"/>
  <c r="G25" i="3"/>
  <c r="H5" i="3"/>
  <c r="E23" i="3" s="1"/>
  <c r="G5" i="3"/>
  <c r="E38" i="1"/>
  <c r="E37" i="1"/>
  <c r="E36" i="1"/>
  <c r="E35" i="1"/>
  <c r="E34" i="1"/>
  <c r="E33" i="1"/>
  <c r="E32" i="1"/>
  <c r="E31" i="1"/>
  <c r="E30" i="1"/>
  <c r="E29" i="1"/>
  <c r="E28" i="1"/>
  <c r="E25" i="1"/>
  <c r="E24" i="1"/>
  <c r="E23" i="1"/>
  <c r="E22" i="1"/>
  <c r="E17" i="1"/>
  <c r="E16" i="1"/>
  <c r="E15" i="1"/>
  <c r="E14" i="1"/>
  <c r="E13" i="1"/>
  <c r="E12" i="1"/>
  <c r="E11" i="1"/>
  <c r="E10" i="1"/>
  <c r="E9" i="1"/>
  <c r="E8" i="1"/>
  <c r="E7" i="1"/>
  <c r="D23" i="3" l="1"/>
  <c r="D11" i="3"/>
  <c r="D21" i="3"/>
  <c r="D9" i="3"/>
  <c r="D20" i="3"/>
  <c r="D8" i="3"/>
  <c r="D15" i="3"/>
  <c r="D7" i="3"/>
  <c r="D22" i="3"/>
  <c r="D10" i="3"/>
  <c r="D13" i="3"/>
  <c r="D12" i="3"/>
  <c r="D34" i="3"/>
  <c r="D33" i="3"/>
  <c r="D31" i="3"/>
  <c r="D30" i="3"/>
  <c r="D29" i="3"/>
  <c r="D32" i="3"/>
  <c r="D28" i="3"/>
  <c r="D27" i="3"/>
  <c r="D26" i="3"/>
  <c r="E13" i="3"/>
  <c r="E7" i="3"/>
  <c r="E15" i="3"/>
  <c r="E8" i="3"/>
  <c r="E20" i="3"/>
  <c r="E12" i="3"/>
  <c r="E9" i="3"/>
  <c r="E21" i="3"/>
  <c r="E10" i="3"/>
  <c r="E22" i="3"/>
  <c r="E11" i="3"/>
  <c r="E30" i="3"/>
  <c r="E31" i="3"/>
  <c r="E33" i="3"/>
  <c r="E26" i="3"/>
  <c r="E34" i="3"/>
  <c r="E32" i="3"/>
  <c r="E27" i="3"/>
  <c r="E28" i="3"/>
</calcChain>
</file>

<file path=xl/sharedStrings.xml><?xml version="1.0" encoding="utf-8"?>
<sst xmlns="http://schemas.openxmlformats.org/spreadsheetml/2006/main" count="184" uniqueCount="70">
  <si>
    <t>Grupa ailleron – wybrane dane</t>
  </si>
  <si>
    <t>Skonsolidowany rachunek  zysków i strat  oraz sprawozdanie  z pozostałych całkowitych dochodów</t>
  </si>
  <si>
    <t>tys. PLN</t>
  </si>
  <si>
    <t>tys. EUR</t>
  </si>
  <si>
    <t>9 miesięcy</t>
  </si>
  <si>
    <t>zakończonych 30/09/2024</t>
  </si>
  <si>
    <t>zakończonych 30/09/2023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</si>
  <si>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</si>
  <si>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</si>
  <si>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</si>
  <si>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</si>
  <si>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</si>
  <si>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</si>
  <si>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</si>
  <si>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</si>
  <si>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</si>
  <si>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 xml:space="preserve">Zysk (strata) na jedną akcję zwykłą  podstawowy i rozwodniony (w gr/zł/EUR) 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</si>
  <si>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</si>
  <si>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</si>
  <si>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</si>
  <si>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</si>
  <si>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</si>
  <si>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</si>
  <si>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</si>
  <si>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</si>
  <si>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</si>
  <si>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</si>
  <si>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</si>
  <si>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Stan na 30/09/2024</t>
  </si>
  <si>
    <t>Stan na 31/12/2023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</si>
  <si>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</si>
  <si>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</si>
  <si>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</si>
  <si>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</si>
  <si>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</si>
  <si>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</si>
  <si>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</si>
  <si>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</si>
  <si>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</si>
  <si>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</si>
  <si>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</si>
  <si>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</si>
  <si>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</si>
  <si>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</si>
  <si>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</si>
  <si>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>YEAR</t>
  </si>
  <si>
    <t>2024</t>
  </si>
  <si>
    <t>1 USD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</si>
  <si>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</si>
  <si>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</si>
  <si>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</si>
  <si>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</si>
  <si>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</si>
  <si>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</si>
  <si>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</si>
  <si>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</si>
  <si>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</si>
  <si>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</si>
  <si>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</si>
  <si>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</si>
  <si>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end of month</t>
  </si>
  <si>
    <t/>
  </si>
  <si>
    <t>monthly average</t>
  </si>
  <si>
    <t>1 EUR</t>
  </si>
  <si>
    <t>YEARLY AVERAGE RATES:</t>
  </si>
  <si>
    <t>JAN - AUG</t>
  </si>
  <si>
    <t xml:space="preserve">1 USD - </t>
  </si>
  <si>
    <t xml:space="preserve">1 EUR - </t>
  </si>
  <si>
    <t>2023</t>
  </si>
  <si>
    <t>JAN -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</si>
</sst>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0.0000"/>
    <numFmt numFmtId="166" formatCode="#,###,&quot;  &quot;;\-\ #,###,&quot;  &quot;;_-* &quot;- &quot;\ _-;_-@_-"/>
    <numFmt numFmtId="167" formatCode="_-* #,##0.00\ _z_ł_-;\-* #,##0.00\ _z_ł_-;_-* &quot;-&quot;??\ _z_ł_-;_-@_-"/>
  </numFmts>
  <fonts count="16">
    <font>
      <sz val="11"/>
      <color theme="1"/>
      <name val="Aptos Narrow"/>
      <family val="2"/>
      <charset val="238"/>
      <scheme val="minor"/>
    </font>
    <font>
      <b/>
      <sz val="10"/>
      <color theme="0" tint="-0.34998626667073579"/>
      <name val="Montserrat"/>
      <charset val="238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10"/>
      <color rgb="FFFF0000"/>
      <name val="Arial"/>
      <family val="2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b/>
      <sz val="9"/>
      <color theme="0" tint="-0.34998626667073579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167" fontId="2" fillId="0" borderId="0" applyFont="0" applyFill="0" applyBorder="0" applyAlignment="0" applyProtection="0"/>
  </cellStyleXfs>
  <cellXfs count="53">
    <xf numFmtId="0" fontId="0" fillId="0" borderId="0" xfId="0"/>
    <xf numFmtId="164" fontId="1" fillId="4" borderId="5" xfId="0" applyNumberFormat="1" applyFont="1" applyFill="1" applyBorder="1" applyAlignment="1">
      <alignment vertical="center" wrapText="1"/>
    </xf>
    <xf numFmtId="164" fontId="1" fillId="4" borderId="6" xfId="0" applyNumberFormat="1" applyFont="1" applyFill="1" applyBorder="1" applyAlignment="1">
      <alignment vertical="center" wrapText="1"/>
    </xf>
    <xf numFmtId="0" fontId="4" fillId="0" borderId="0" xfId="0" applyFont="1"/>
    <xf numFmtId="0" fontId="5" fillId="0" borderId="7" xfId="1" applyNumberFormat="1" applyFont="1" applyFill="1" applyBorder="1" applyAlignment="1"/>
    <xf numFmtId="0" fontId="5" fillId="0" borderId="0" xfId="1" applyNumberFormat="1" applyFont="1" applyFill="1" applyBorder="1" applyAlignment="1"/>
    <xf numFmtId="165" fontId="5" fillId="0" borderId="7" xfId="1" applyNumberFormat="1" applyFont="1" applyFill="1" applyBorder="1" applyAlignment="1"/>
    <xf numFmtId="14" fontId="5" fillId="0" borderId="0" xfId="1" applyNumberFormat="1" applyFont="1" applyFill="1" applyBorder="1" applyAlignment="1"/>
    <xf numFmtId="0" fontId="6" fillId="3" borderId="0" xfId="0" applyFont="1" applyFill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165" fontId="7" fillId="4" borderId="0" xfId="1" applyNumberFormat="1" applyFont="1" applyFill="1" applyBorder="1" applyAlignment="1"/>
    <xf numFmtId="166" fontId="8" fillId="3" borderId="0" xfId="0" applyNumberFormat="1" applyFont="1" applyFill="1" applyAlignment="1">
      <alignment horizontal="right" vertical="center" wrapText="1"/>
    </xf>
    <xf numFmtId="166" fontId="8" fillId="0" borderId="0" xfId="0" applyNumberFormat="1" applyFont="1" applyAlignment="1">
      <alignment horizontal="right" vertical="center" wrapText="1"/>
    </xf>
    <xf numFmtId="0" fontId="10" fillId="0" borderId="0" xfId="0" applyFont="1"/>
    <xf numFmtId="166" fontId="9" fillId="0" borderId="0" xfId="0" applyNumberFormat="1" applyFont="1" applyAlignment="1">
      <alignment horizontal="right" vertical="center" wrapText="1"/>
    </xf>
    <xf numFmtId="166" fontId="8" fillId="3" borderId="8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166" fontId="9" fillId="3" borderId="4" xfId="0" applyNumberFormat="1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left" vertical="center" wrapText="1"/>
    </xf>
    <xf numFmtId="164" fontId="13" fillId="0" borderId="5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3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5" fillId="3" borderId="0" xfId="0" quotePrefix="1" applyFont="1" applyFill="1" applyAlignment="1">
      <alignment horizontal="right" vertical="center" wrapText="1"/>
    </xf>
    <xf numFmtId="2" fontId="15" fillId="3" borderId="0" xfId="0" applyNumberFormat="1" applyFont="1" applyFill="1" applyAlignment="1">
      <alignment horizontal="right" vertical="center" wrapText="1"/>
    </xf>
    <xf numFmtId="4" fontId="15" fillId="3" borderId="0" xfId="0" applyNumberFormat="1" applyFont="1" applyFill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right"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vertical="center" wrapText="1"/>
    </xf>
    <xf numFmtId="3" fontId="15" fillId="3" borderId="8" xfId="0" applyNumberFormat="1" applyFont="1" applyFill="1" applyBorder="1" applyAlignment="1">
      <alignment horizontal="right" vertical="center" wrapText="1"/>
    </xf>
    <xf numFmtId="3" fontId="15" fillId="3" borderId="4" xfId="0" applyNumberFormat="1" applyFont="1" applyFill="1" applyBorder="1" applyAlignment="1">
      <alignment horizontal="right" vertical="center" wrapText="1"/>
    </xf>
    <xf numFmtId="2" fontId="9" fillId="3" borderId="0" xfId="2" applyNumberFormat="1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left" vertical="top" wrapText="1"/>
    </xf>
    <xf numFmtId="166" fontId="8" fillId="3" borderId="2" xfId="0" applyNumberFormat="1" applyFont="1" applyFill="1" applyBorder="1" applyAlignment="1">
      <alignment horizontal="right" vertical="center" wrapText="1"/>
    </xf>
    <xf numFmtId="166" fontId="9" fillId="3" borderId="1" xfId="0" applyNumberFormat="1" applyFont="1" applyFill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/>
    </xf>
    <xf numFmtId="2" fontId="4" fillId="0" borderId="0" xfId="0" applyNumberFormat="1" applyFont="1"/>
    <xf numFmtId="1" fontId="4" fillId="0" borderId="0" xfId="0" applyNumberFormat="1" applyFont="1"/>
    <xf numFmtId="0" fontId="1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12" fillId="2" borderId="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/>
    </xf>
    <xf numFmtId="3" fontId="4" fillId="0" borderId="0" xfId="0" applyNumberFormat="1" applyFont="1"/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J38"/>
  <sheetViews>
    <sheetView showGridLines="0" topLeftCell="A5" workbookViewId="0">
      <selection activeCell="I17" sqref="I17:J18"/>
    </sheetView>
  </sheetViews>
  <sheetFormatPr defaultRowHeight="13.5"/>
  <cols>
    <col min="1" max="1" width="41.28515625" style="3" customWidth="1"/>
    <col min="2" max="5" width="13.42578125" style="3" customWidth="1"/>
    <col min="6" max="6" width="9.140625" style="3"/>
    <col min="7" max="9" width="12" style="3" bestFit="1" customWidth="1"/>
    <col min="10" max="10" width="11" style="3" bestFit="1" customWidth="1"/>
    <col min="11" max="16384" width="9.140625" style="3"/>
  </cols>
  <sheetData>
    <row r="2" spans="1:10" ht="15">
      <c r="A2" s="47" t="s">
        <v>0</v>
      </c>
      <c r="B2" s="47"/>
      <c r="C2" s="47"/>
      <c r="D2" s="47"/>
      <c r="E2" s="47"/>
    </row>
    <row r="3" spans="1:10" ht="15" customHeight="1" thickBot="1">
      <c r="A3" s="48" t="s">
        <v>1</v>
      </c>
      <c r="B3" s="46" t="s">
        <v>2</v>
      </c>
      <c r="C3" s="46"/>
      <c r="D3" s="46" t="s">
        <v>3</v>
      </c>
      <c r="E3" s="46"/>
    </row>
    <row r="4" spans="1:10" ht="14.25" thickBot="1">
      <c r="A4" s="49"/>
      <c r="B4" s="8" t="s">
        <v>4</v>
      </c>
      <c r="C4" s="8" t="s">
        <v>4</v>
      </c>
      <c r="D4" s="8" t="s">
        <v>4</v>
      </c>
      <c r="E4" s="8" t="s">
        <v>4</v>
      </c>
    </row>
    <row r="5" spans="1:10" ht="24.75" thickBot="1">
      <c r="A5" s="50"/>
      <c r="B5" s="9" t="s">
        <v>5</v>
      </c>
      <c r="C5" s="9" t="s">
        <v>6</v>
      </c>
      <c r="D5" s="9" t="s">
        <v>5</v>
      </c>
      <c r="E5" s="9" t="s">
        <v>6</v>
      </c>
      <c r="G5" s="1">
        <f>'Średni-eur 2024'!B17</f>
        <v>4.3021777777777777</v>
      </c>
      <c r="H5" s="2">
        <f>'Średni-eur-2023'!B17</f>
        <v>4.5773000000000001</v>
      </c>
    </row>
    <row r="6" spans="1:10">
      <c r="A6" s="19" t="s">
        <v>7</v>
      </c>
      <c r="B6" s="23"/>
      <c r="C6" s="23"/>
      <c r="D6" s="24"/>
      <c r="E6" s="24"/>
    </row>
    <row r="7" spans="1:10">
      <c r="A7" s="25" t="s">
        <v>8</v>
      </c>
      <c r="B7" s="17">
        <v>395029000</v>
      </c>
      <c r="C7" s="17">
        <v>340577000</v>
      </c>
      <c r="D7" s="17">
        <f>B7/$G$5</f>
        <v>91820705.792415217</v>
      </c>
      <c r="E7" s="17">
        <f>C7/$H$5</f>
        <v>74405653.988158956</v>
      </c>
      <c r="G7" s="45"/>
      <c r="H7" s="45"/>
      <c r="I7" s="45"/>
      <c r="J7" s="45"/>
    </row>
    <row r="8" spans="1:10">
      <c r="A8" s="25" t="s">
        <v>9</v>
      </c>
      <c r="B8" s="17">
        <v>287253000</v>
      </c>
      <c r="C8" s="17">
        <v>260693000</v>
      </c>
      <c r="D8" s="17">
        <f t="shared" ref="D8:D11" si="0">B8/$G$5</f>
        <v>66769207.32652197</v>
      </c>
      <c r="E8" s="17">
        <f t="shared" ref="E8:E11" si="1">C8/$H$5</f>
        <v>56953444.170143969</v>
      </c>
      <c r="G8" s="45"/>
      <c r="H8" s="45"/>
      <c r="I8" s="45"/>
      <c r="J8" s="45"/>
    </row>
    <row r="9" spans="1:10">
      <c r="A9" s="25" t="s">
        <v>10</v>
      </c>
      <c r="B9" s="15">
        <v>107776000</v>
      </c>
      <c r="C9" s="15">
        <v>79884000</v>
      </c>
      <c r="D9" s="17">
        <f t="shared" si="0"/>
        <v>25051498.465893243</v>
      </c>
      <c r="E9" s="17">
        <f t="shared" si="1"/>
        <v>17452209.818014987</v>
      </c>
      <c r="G9" s="45"/>
      <c r="H9" s="45"/>
      <c r="I9" s="45"/>
      <c r="J9" s="45"/>
    </row>
    <row r="10" spans="1:10">
      <c r="A10" s="25" t="s">
        <v>11</v>
      </c>
      <c r="B10" s="15">
        <v>49280000</v>
      </c>
      <c r="C10" s="15">
        <v>29590000</v>
      </c>
      <c r="D10" s="17">
        <f t="shared" si="0"/>
        <v>11454663.787849048</v>
      </c>
      <c r="E10" s="17">
        <f t="shared" si="1"/>
        <v>6464509.6454241583</v>
      </c>
      <c r="G10" s="45"/>
      <c r="H10" s="45"/>
      <c r="I10" s="45"/>
      <c r="J10" s="45"/>
    </row>
    <row r="11" spans="1:10">
      <c r="A11" s="25" t="s">
        <v>12</v>
      </c>
      <c r="B11" s="15">
        <v>40276000</v>
      </c>
      <c r="C11" s="15">
        <v>20989000</v>
      </c>
      <c r="D11" s="17">
        <f t="shared" si="0"/>
        <v>9361770.266221758</v>
      </c>
      <c r="E11" s="17">
        <f t="shared" si="1"/>
        <v>4585454.3071242869</v>
      </c>
      <c r="G11" s="45"/>
      <c r="H11" s="45"/>
      <c r="I11" s="45"/>
      <c r="J11" s="45"/>
    </row>
    <row r="12" spans="1:10">
      <c r="A12" s="19" t="s">
        <v>13</v>
      </c>
      <c r="B12" s="15">
        <v>34534000</v>
      </c>
      <c r="C12" s="15">
        <v>13648000</v>
      </c>
      <c r="D12" s="17">
        <f t="shared" ref="D12:D17" si="2">B12/$G$5</f>
        <v>8027097.3873697044</v>
      </c>
      <c r="E12" s="17">
        <f t="shared" ref="E12:E17" si="3">C12/$H$5</f>
        <v>2981670.4170580911</v>
      </c>
      <c r="G12" s="45"/>
      <c r="H12" s="45"/>
      <c r="I12" s="45"/>
      <c r="J12" s="45"/>
    </row>
    <row r="13" spans="1:10" ht="27">
      <c r="A13" s="25" t="s">
        <v>14</v>
      </c>
      <c r="B13" s="17">
        <v>13156000</v>
      </c>
      <c r="C13" s="17">
        <v>715000</v>
      </c>
      <c r="D13" s="17">
        <f t="shared" si="2"/>
        <v>3057986.1362204156</v>
      </c>
      <c r="E13" s="17">
        <f t="shared" si="3"/>
        <v>156205.62340244249</v>
      </c>
      <c r="G13" s="45"/>
      <c r="H13" s="45"/>
      <c r="I13" s="45"/>
      <c r="J13" s="45"/>
    </row>
    <row r="14" spans="1:10" ht="27">
      <c r="A14" s="25" t="s">
        <v>15</v>
      </c>
      <c r="B14" s="17">
        <v>21378000</v>
      </c>
      <c r="C14" s="17">
        <v>12933000</v>
      </c>
      <c r="D14" s="17">
        <f t="shared" si="2"/>
        <v>4969111.2511492893</v>
      </c>
      <c r="E14" s="17">
        <f t="shared" si="3"/>
        <v>2825464.7936556484</v>
      </c>
      <c r="G14" s="45"/>
      <c r="H14" s="45"/>
      <c r="I14" s="45"/>
      <c r="J14" s="45"/>
    </row>
    <row r="15" spans="1:10" ht="27">
      <c r="A15" s="25" t="s">
        <v>16</v>
      </c>
      <c r="B15" s="37">
        <v>1.0647886156647273</v>
      </c>
      <c r="C15" s="37">
        <v>5.7868946503517787E-2</v>
      </c>
      <c r="D15" s="37">
        <f t="shared" si="2"/>
        <v>0.24749991066494864</v>
      </c>
      <c r="E15" s="37">
        <f t="shared" si="3"/>
        <v>1.2642594215698728E-2</v>
      </c>
      <c r="G15" s="44"/>
      <c r="H15" s="44"/>
      <c r="I15" s="44"/>
      <c r="J15" s="44"/>
    </row>
    <row r="16" spans="1:10" ht="18" customHeight="1">
      <c r="A16" s="25" t="s">
        <v>17</v>
      </c>
      <c r="B16" s="15">
        <v>-9241000</v>
      </c>
      <c r="C16" s="15">
        <v>2126000</v>
      </c>
      <c r="D16" s="17">
        <f t="shared" si="2"/>
        <v>-2147981.9006394693</v>
      </c>
      <c r="E16" s="17">
        <f t="shared" si="3"/>
        <v>464465.95154348633</v>
      </c>
    </row>
    <row r="17" spans="1:10">
      <c r="A17" s="19" t="s">
        <v>18</v>
      </c>
      <c r="B17" s="15">
        <v>25293000</v>
      </c>
      <c r="C17" s="15">
        <v>15774000</v>
      </c>
      <c r="D17" s="17">
        <f t="shared" si="2"/>
        <v>5879115.4867302347</v>
      </c>
      <c r="E17" s="17">
        <f t="shared" si="3"/>
        <v>3446136.3686015774</v>
      </c>
      <c r="G17" s="52">
        <v>9290</v>
      </c>
      <c r="H17" s="52">
        <v>1157</v>
      </c>
      <c r="I17" s="52">
        <f>G17/G5</f>
        <v>2159.3714811103423</v>
      </c>
      <c r="J17" s="52">
        <f>H17/H5</f>
        <v>252.76909968758875</v>
      </c>
    </row>
    <row r="18" spans="1:10" ht="14.25" thickBot="1">
      <c r="A18" s="30" t="s">
        <v>19</v>
      </c>
      <c r="B18" s="31" t="s">
        <v>20</v>
      </c>
      <c r="C18" s="32">
        <v>12355504</v>
      </c>
      <c r="D18" s="33" t="s">
        <v>20</v>
      </c>
      <c r="E18" s="33">
        <v>12355504</v>
      </c>
      <c r="G18" s="52">
        <v>16003</v>
      </c>
      <c r="H18" s="52">
        <v>14617</v>
      </c>
      <c r="I18" s="52">
        <f>G18/G5</f>
        <v>3719.744005619893</v>
      </c>
      <c r="J18" s="52">
        <f>H18/H5</f>
        <v>3193.3672689139885</v>
      </c>
    </row>
    <row r="19" spans="1:10" ht="14.25" thickBot="1">
      <c r="A19" s="19" t="s">
        <v>21</v>
      </c>
      <c r="B19" s="46" t="s">
        <v>2</v>
      </c>
      <c r="C19" s="46"/>
      <c r="D19" s="46" t="s">
        <v>3</v>
      </c>
      <c r="E19" s="46"/>
    </row>
    <row r="20" spans="1:10">
      <c r="A20" s="19" t="s">
        <v>22</v>
      </c>
      <c r="B20" s="8" t="s">
        <v>4</v>
      </c>
      <c r="C20" s="8" t="s">
        <v>4</v>
      </c>
      <c r="D20" s="8" t="s">
        <v>4</v>
      </c>
      <c r="E20" s="8" t="s">
        <v>4</v>
      </c>
    </row>
    <row r="21" spans="1:10" ht="24.75" thickBot="1">
      <c r="A21" s="34"/>
      <c r="B21" s="9" t="s">
        <v>5</v>
      </c>
      <c r="C21" s="9" t="s">
        <v>6</v>
      </c>
      <c r="D21" s="9" t="s">
        <v>5</v>
      </c>
      <c r="E21" s="9" t="s">
        <v>6</v>
      </c>
    </row>
    <row r="22" spans="1:10" ht="27">
      <c r="A22" s="25" t="s">
        <v>23</v>
      </c>
      <c r="B22" s="39">
        <v>37299000</v>
      </c>
      <c r="C22" s="39">
        <v>36068000</v>
      </c>
      <c r="D22" s="39">
        <f t="shared" ref="D22:D25" si="4">B22/$G$5</f>
        <v>8669795.1425118037</v>
      </c>
      <c r="E22" s="39">
        <f t="shared" ref="E22:E25" si="5">C22/$H$5</f>
        <v>7879754.4403906232</v>
      </c>
      <c r="G22" s="45"/>
      <c r="H22" s="45"/>
      <c r="I22" s="45"/>
      <c r="J22" s="45"/>
    </row>
    <row r="23" spans="1:10" ht="40.5">
      <c r="A23" s="25" t="s">
        <v>24</v>
      </c>
      <c r="B23" s="13">
        <v>-164574600</v>
      </c>
      <c r="C23" s="13">
        <v>-13186000</v>
      </c>
      <c r="D23" s="12">
        <f t="shared" si="4"/>
        <v>-38253788.778809696</v>
      </c>
      <c r="E23" s="12">
        <f t="shared" si="5"/>
        <v>-2880737.5527057434</v>
      </c>
      <c r="G23" s="45"/>
      <c r="H23" s="45"/>
      <c r="I23" s="45"/>
      <c r="J23" s="45"/>
    </row>
    <row r="24" spans="1:10" ht="27">
      <c r="A24" s="25" t="s">
        <v>25</v>
      </c>
      <c r="B24" s="15">
        <v>96728000</v>
      </c>
      <c r="C24" s="13">
        <v>-1218000</v>
      </c>
      <c r="D24" s="12">
        <f t="shared" si="4"/>
        <v>22483496.730338123</v>
      </c>
      <c r="E24" s="12">
        <f t="shared" si="5"/>
        <v>-266095.73329255235</v>
      </c>
      <c r="G24" s="45"/>
      <c r="H24" s="45"/>
      <c r="I24" s="45"/>
      <c r="J24" s="45"/>
    </row>
    <row r="25" spans="1:10" ht="27.75" thickBot="1">
      <c r="A25" s="30" t="s">
        <v>26</v>
      </c>
      <c r="B25" s="40">
        <v>82368400</v>
      </c>
      <c r="C25" s="41">
        <v>111070000</v>
      </c>
      <c r="D25" s="42">
        <f t="shared" si="4"/>
        <v>19145745.307286233</v>
      </c>
      <c r="E25" s="42">
        <f t="shared" si="5"/>
        <v>24265396.6312018</v>
      </c>
      <c r="G25" s="45"/>
      <c r="H25" s="45"/>
      <c r="I25" s="45"/>
      <c r="J25" s="45"/>
    </row>
    <row r="26" spans="1:10" ht="14.25" thickBot="1">
      <c r="A26" s="19" t="s">
        <v>21</v>
      </c>
      <c r="B26" s="46" t="s">
        <v>2</v>
      </c>
      <c r="C26" s="46"/>
      <c r="D26" s="46" t="s">
        <v>3</v>
      </c>
      <c r="E26" s="46"/>
    </row>
    <row r="27" spans="1:10" ht="33" customHeight="1" thickBot="1">
      <c r="A27" s="38" t="s">
        <v>27</v>
      </c>
      <c r="B27" s="10" t="s">
        <v>28</v>
      </c>
      <c r="C27" s="10" t="s">
        <v>29</v>
      </c>
      <c r="D27" s="10" t="s">
        <v>28</v>
      </c>
      <c r="E27" s="10" t="s">
        <v>29</v>
      </c>
      <c r="G27" s="1">
        <f>'Średni-eur 2024'!J7</f>
        <v>4.2790999999999997</v>
      </c>
      <c r="H27" s="2">
        <f>'Średni-eur-2023'!M7</f>
        <v>4.3479999999999999</v>
      </c>
    </row>
    <row r="28" spans="1:10">
      <c r="A28" s="25" t="s">
        <v>30</v>
      </c>
      <c r="B28" s="16">
        <v>370335000</v>
      </c>
      <c r="C28" s="16">
        <v>226208000</v>
      </c>
      <c r="D28" s="16">
        <f>B28/$G$27</f>
        <v>86545067.888107315</v>
      </c>
      <c r="E28" s="16">
        <f>C28/$H$27</f>
        <v>52025758.969641216</v>
      </c>
    </row>
    <row r="29" spans="1:10">
      <c r="A29" s="25" t="s">
        <v>31</v>
      </c>
      <c r="B29" s="13">
        <v>191399000</v>
      </c>
      <c r="C29" s="13">
        <v>209459000</v>
      </c>
      <c r="D29" s="12">
        <f t="shared" ref="D29:D38" si="6">B29/$G$27</f>
        <v>44728798.111752473</v>
      </c>
      <c r="E29" s="12">
        <f t="shared" ref="E29:E38" si="7">C29/$H$27</f>
        <v>48173643.05427783</v>
      </c>
    </row>
    <row r="30" spans="1:10">
      <c r="A30" s="25" t="s">
        <v>32</v>
      </c>
      <c r="B30" s="12">
        <v>82368000</v>
      </c>
      <c r="C30" s="12">
        <v>112916000</v>
      </c>
      <c r="D30" s="12">
        <f t="shared" si="6"/>
        <v>19248907.480544977</v>
      </c>
      <c r="E30" s="12">
        <f t="shared" si="7"/>
        <v>25969641.214351427</v>
      </c>
    </row>
    <row r="31" spans="1:10">
      <c r="A31" s="25" t="s">
        <v>33</v>
      </c>
      <c r="B31" s="17">
        <v>561734000</v>
      </c>
      <c r="C31" s="17">
        <v>435667000</v>
      </c>
      <c r="D31" s="17">
        <f t="shared" si="6"/>
        <v>131273865.99985979</v>
      </c>
      <c r="E31" s="17">
        <f t="shared" si="7"/>
        <v>100199402.02391905</v>
      </c>
    </row>
    <row r="32" spans="1:10">
      <c r="A32" s="25" t="s">
        <v>34</v>
      </c>
      <c r="B32" s="15">
        <v>237722000</v>
      </c>
      <c r="C32" s="15">
        <v>209544000</v>
      </c>
      <c r="D32" s="17">
        <f t="shared" si="6"/>
        <v>55554205.323549345</v>
      </c>
      <c r="E32" s="17">
        <f t="shared" si="7"/>
        <v>48193192.27230911</v>
      </c>
    </row>
    <row r="33" spans="1:5">
      <c r="A33" s="25" t="s">
        <v>35</v>
      </c>
      <c r="B33" s="15">
        <v>93993000</v>
      </c>
      <c r="C33" s="15">
        <v>84144000</v>
      </c>
      <c r="D33" s="17">
        <f t="shared" si="6"/>
        <v>21965600.243041761</v>
      </c>
      <c r="E33" s="17">
        <f t="shared" si="7"/>
        <v>19352345.906163756</v>
      </c>
    </row>
    <row r="34" spans="1:5">
      <c r="A34" s="25" t="s">
        <v>36</v>
      </c>
      <c r="B34" s="15">
        <v>3707000</v>
      </c>
      <c r="C34" s="15">
        <v>3707000</v>
      </c>
      <c r="D34" s="17">
        <f t="shared" si="6"/>
        <v>866303.66198499687</v>
      </c>
      <c r="E34" s="17">
        <f t="shared" si="7"/>
        <v>852575.89696412149</v>
      </c>
    </row>
    <row r="35" spans="1:5">
      <c r="A35" s="25" t="s">
        <v>37</v>
      </c>
      <c r="B35" s="15">
        <v>143729000</v>
      </c>
      <c r="C35" s="15">
        <v>125400000</v>
      </c>
      <c r="D35" s="17">
        <f t="shared" si="6"/>
        <v>33588605.080507584</v>
      </c>
      <c r="E35" s="17">
        <f t="shared" si="7"/>
        <v>28840846.366145354</v>
      </c>
    </row>
    <row r="36" spans="1:5">
      <c r="A36" s="25" t="s">
        <v>38</v>
      </c>
      <c r="B36" s="15">
        <v>231024000</v>
      </c>
      <c r="C36" s="15">
        <v>134147000</v>
      </c>
      <c r="D36" s="17">
        <f t="shared" si="6"/>
        <v>53988922.904349051</v>
      </c>
      <c r="E36" s="17">
        <f t="shared" si="7"/>
        <v>30852575.896964122</v>
      </c>
    </row>
    <row r="37" spans="1:5">
      <c r="A37" s="25" t="s">
        <v>39</v>
      </c>
      <c r="B37" s="15">
        <v>92988000</v>
      </c>
      <c r="C37" s="15">
        <v>91976000</v>
      </c>
      <c r="D37" s="17">
        <f t="shared" si="6"/>
        <v>21730737.771961395</v>
      </c>
      <c r="E37" s="17">
        <f t="shared" si="7"/>
        <v>21153633.854645815</v>
      </c>
    </row>
    <row r="38" spans="1:5" ht="14.25" thickBot="1">
      <c r="A38" s="30" t="s">
        <v>40</v>
      </c>
      <c r="B38" s="18">
        <v>561734000</v>
      </c>
      <c r="C38" s="18">
        <v>435667000</v>
      </c>
      <c r="D38" s="18">
        <f t="shared" si="6"/>
        <v>131273865.99985979</v>
      </c>
      <c r="E38" s="18">
        <f t="shared" si="7"/>
        <v>100199402.02391905</v>
      </c>
    </row>
  </sheetData>
  <mergeCells count="8">
    <mergeCell ref="B26:C26"/>
    <mergeCell ref="D26:E26"/>
    <mergeCell ref="B19:C19"/>
    <mergeCell ref="D19:E19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dimension ref="A2:H34"/>
  <sheetViews>
    <sheetView showGridLines="0" tabSelected="1" workbookViewId="0">
      <selection activeCell="N14" sqref="N14"/>
    </sheetView>
  </sheetViews>
  <sheetFormatPr defaultRowHeight="12"/>
  <cols>
    <col min="1" max="1" width="37.42578125" style="14" customWidth="1"/>
    <col min="2" max="5" width="13.42578125" style="14" customWidth="1"/>
    <col min="6" max="16384" width="9.140625" style="14"/>
  </cols>
  <sheetData>
    <row r="2" spans="1:8" ht="14.25" thickBot="1">
      <c r="A2" s="51" t="s">
        <v>41</v>
      </c>
      <c r="B2" s="51"/>
      <c r="C2" s="51"/>
      <c r="D2" s="51"/>
      <c r="E2" s="51"/>
    </row>
    <row r="3" spans="1:8" ht="14.25" thickBot="1">
      <c r="A3" s="48" t="s">
        <v>42</v>
      </c>
      <c r="B3" s="46" t="s">
        <v>2</v>
      </c>
      <c r="C3" s="46"/>
      <c r="D3" s="46" t="s">
        <v>3</v>
      </c>
      <c r="E3" s="46"/>
    </row>
    <row r="4" spans="1:8" ht="12.75" thickBot="1">
      <c r="A4" s="49"/>
      <c r="B4" s="8" t="s">
        <v>4</v>
      </c>
      <c r="C4" s="8" t="s">
        <v>4</v>
      </c>
      <c r="D4" s="8" t="s">
        <v>4</v>
      </c>
      <c r="E4" s="8" t="s">
        <v>4</v>
      </c>
    </row>
    <row r="5" spans="1:8" ht="24.75" thickBot="1">
      <c r="A5" s="50"/>
      <c r="B5" s="9" t="s">
        <v>5</v>
      </c>
      <c r="C5" s="9" t="s">
        <v>6</v>
      </c>
      <c r="D5" s="9" t="s">
        <v>5</v>
      </c>
      <c r="E5" s="9" t="s">
        <v>6</v>
      </c>
      <c r="G5" s="20">
        <f>Skonsolidowane!G5</f>
        <v>4.3021777777777777</v>
      </c>
      <c r="H5" s="21">
        <f>Skonsolidowane!H5</f>
        <v>4.5773000000000001</v>
      </c>
    </row>
    <row r="6" spans="1:8" ht="13.5">
      <c r="A6" s="19" t="s">
        <v>7</v>
      </c>
      <c r="B6" s="22"/>
      <c r="C6" s="23"/>
      <c r="D6" s="24"/>
      <c r="E6" s="24"/>
    </row>
    <row r="7" spans="1:8" ht="13.5">
      <c r="A7" s="25" t="s">
        <v>8</v>
      </c>
      <c r="B7" s="17">
        <v>50475000</v>
      </c>
      <c r="C7" s="17">
        <v>58332000</v>
      </c>
      <c r="D7" s="17">
        <f>B7/$G$5</f>
        <v>11732430.087087676</v>
      </c>
      <c r="E7" s="17">
        <f>C7/$H$5</f>
        <v>12743757.236798987</v>
      </c>
    </row>
    <row r="8" spans="1:8" ht="13.5">
      <c r="A8" s="25" t="s">
        <v>9</v>
      </c>
      <c r="B8" s="17">
        <v>39913000</v>
      </c>
      <c r="C8" s="17">
        <v>46069000</v>
      </c>
      <c r="D8" s="17">
        <f t="shared" ref="D8:D11" si="0">B8/$G$5</f>
        <v>9277394.3945701923</v>
      </c>
      <c r="E8" s="17">
        <f t="shared" ref="E8:E11" si="1">C8/$H$5</f>
        <v>10064666.943394577</v>
      </c>
    </row>
    <row r="9" spans="1:8" ht="13.5">
      <c r="A9" s="25" t="s">
        <v>10</v>
      </c>
      <c r="B9" s="17">
        <v>10562000</v>
      </c>
      <c r="C9" s="17">
        <v>12263000</v>
      </c>
      <c r="D9" s="17">
        <f t="shared" si="0"/>
        <v>2455035.6925174845</v>
      </c>
      <c r="E9" s="17">
        <f t="shared" si="1"/>
        <v>2679090.2934044087</v>
      </c>
    </row>
    <row r="10" spans="1:8" ht="13.5">
      <c r="A10" s="25" t="s">
        <v>11</v>
      </c>
      <c r="B10" s="17">
        <v>-6781000</v>
      </c>
      <c r="C10" s="17">
        <v>-10820000</v>
      </c>
      <c r="D10" s="17">
        <f t="shared" si="0"/>
        <v>-1576178.4729181088</v>
      </c>
      <c r="E10" s="17">
        <f t="shared" si="1"/>
        <v>-2363838.9443558427</v>
      </c>
    </row>
    <row r="11" spans="1:8" ht="13.5">
      <c r="A11" s="25" t="s">
        <v>12</v>
      </c>
      <c r="B11" s="17">
        <v>-7845000</v>
      </c>
      <c r="C11" s="17">
        <v>-9984000</v>
      </c>
      <c r="D11" s="17">
        <f t="shared" si="0"/>
        <v>-1823495.077428486</v>
      </c>
      <c r="E11" s="17">
        <f t="shared" si="1"/>
        <v>-2181198.5231468333</v>
      </c>
    </row>
    <row r="12" spans="1:8" ht="13.5">
      <c r="A12" s="19" t="s">
        <v>13</v>
      </c>
      <c r="B12" s="17">
        <v>-6641000</v>
      </c>
      <c r="C12" s="17">
        <v>-10714000</v>
      </c>
      <c r="D12" s="17">
        <f t="shared" ref="D12:D13" si="2">B12/$G$5</f>
        <v>-1543636.8144299011</v>
      </c>
      <c r="E12" s="17">
        <f t="shared" ref="E12:E15" si="3">C12/$H$5</f>
        <v>-2340681.1875996767</v>
      </c>
    </row>
    <row r="13" spans="1:8" ht="37.5" customHeight="1">
      <c r="A13" s="25" t="s">
        <v>16</v>
      </c>
      <c r="B13" s="37">
        <v>-0.53749324997183445</v>
      </c>
      <c r="C13" s="37">
        <v>-0.86714390606809721</v>
      </c>
      <c r="D13" s="28">
        <f t="shared" si="2"/>
        <v>-0.12493515557357282</v>
      </c>
      <c r="E13" s="29">
        <f t="shared" si="3"/>
        <v>-0.1894444117860086</v>
      </c>
    </row>
    <row r="14" spans="1:8" ht="13.5">
      <c r="A14" s="25" t="s">
        <v>17</v>
      </c>
      <c r="B14" s="17">
        <v>0</v>
      </c>
      <c r="C14" s="17">
        <v>0</v>
      </c>
      <c r="D14" s="27" t="s">
        <v>43</v>
      </c>
      <c r="E14" s="27" t="s">
        <v>43</v>
      </c>
    </row>
    <row r="15" spans="1:8" ht="13.5">
      <c r="A15" s="19" t="s">
        <v>18</v>
      </c>
      <c r="B15" s="17">
        <v>-6641000</v>
      </c>
      <c r="C15" s="17">
        <v>-10714000</v>
      </c>
      <c r="D15" s="17">
        <f>B15/$G$5</f>
        <v>-1543636.8144299011</v>
      </c>
      <c r="E15" s="17">
        <f t="shared" si="3"/>
        <v>-2340681.1875996767</v>
      </c>
    </row>
    <row r="16" spans="1:8" ht="14.25" thickBot="1">
      <c r="A16" s="30" t="s">
        <v>19</v>
      </c>
      <c r="B16" s="31" t="s">
        <v>20</v>
      </c>
      <c r="C16" s="32">
        <v>12355504</v>
      </c>
      <c r="D16" s="31" t="s">
        <v>20</v>
      </c>
      <c r="E16" s="33">
        <v>12355504</v>
      </c>
    </row>
    <row r="17" spans="1:8" ht="14.25" thickBot="1">
      <c r="A17" s="19" t="s">
        <v>44</v>
      </c>
      <c r="B17" s="46" t="s">
        <v>2</v>
      </c>
      <c r="C17" s="46"/>
      <c r="D17" s="46" t="s">
        <v>3</v>
      </c>
      <c r="E17" s="46"/>
    </row>
    <row r="18" spans="1:8" ht="27">
      <c r="A18" s="19" t="s">
        <v>22</v>
      </c>
      <c r="B18" s="8" t="s">
        <v>4</v>
      </c>
      <c r="C18" s="8" t="s">
        <v>4</v>
      </c>
      <c r="D18" s="8" t="s">
        <v>4</v>
      </c>
      <c r="E18" s="8" t="s">
        <v>4</v>
      </c>
    </row>
    <row r="19" spans="1:8" ht="24.75" thickBot="1">
      <c r="A19" s="34"/>
      <c r="B19" s="9" t="s">
        <v>5</v>
      </c>
      <c r="C19" s="9" t="s">
        <v>6</v>
      </c>
      <c r="D19" s="9" t="s">
        <v>5</v>
      </c>
      <c r="E19" s="9" t="s">
        <v>6</v>
      </c>
    </row>
    <row r="20" spans="1:8" ht="27">
      <c r="A20" s="25" t="s">
        <v>23</v>
      </c>
      <c r="B20" s="17">
        <v>732797</v>
      </c>
      <c r="C20" s="17">
        <v>-7708238</v>
      </c>
      <c r="D20" s="17">
        <f t="shared" ref="D20:D23" si="4">B20/$G$5</f>
        <v>170331.64082273579</v>
      </c>
      <c r="E20" s="17">
        <f t="shared" ref="E20:E23" si="5">C20/$H$5</f>
        <v>-1684014.1568173377</v>
      </c>
    </row>
    <row r="21" spans="1:8" ht="40.5">
      <c r="A21" s="25" t="s">
        <v>24</v>
      </c>
      <c r="B21" s="17">
        <v>1262000</v>
      </c>
      <c r="C21" s="17">
        <v>-8175000</v>
      </c>
      <c r="D21" s="17">
        <f t="shared" si="4"/>
        <v>293339.80722941353</v>
      </c>
      <c r="E21" s="17">
        <f t="shared" si="5"/>
        <v>-1785987.3724684857</v>
      </c>
    </row>
    <row r="22" spans="1:8" ht="29.25" customHeight="1">
      <c r="A22" s="25" t="s">
        <v>25</v>
      </c>
      <c r="B22" s="17">
        <v>-2949000</v>
      </c>
      <c r="C22" s="17">
        <v>3565000</v>
      </c>
      <c r="D22" s="17">
        <f t="shared" si="4"/>
        <v>-685466.7920123142</v>
      </c>
      <c r="E22" s="17">
        <f t="shared" si="5"/>
        <v>778843.42297861178</v>
      </c>
    </row>
    <row r="23" spans="1:8" ht="27.75" thickBot="1">
      <c r="A23" s="30" t="s">
        <v>26</v>
      </c>
      <c r="B23" s="17">
        <v>1237797</v>
      </c>
      <c r="C23" s="17">
        <v>4572762</v>
      </c>
      <c r="D23" s="17">
        <f t="shared" si="4"/>
        <v>287714.05179805576</v>
      </c>
      <c r="E23" s="17">
        <f t="shared" si="5"/>
        <v>999008.58584755205</v>
      </c>
    </row>
    <row r="24" spans="1:8" ht="14.25" thickBot="1">
      <c r="A24" s="19" t="s">
        <v>44</v>
      </c>
      <c r="B24" s="46" t="s">
        <v>2</v>
      </c>
      <c r="C24" s="46"/>
      <c r="D24" s="46" t="s">
        <v>3</v>
      </c>
      <c r="E24" s="46"/>
    </row>
    <row r="25" spans="1:8" ht="30" customHeight="1" thickBot="1">
      <c r="A25" s="38" t="s">
        <v>27</v>
      </c>
      <c r="B25" s="10" t="s">
        <v>28</v>
      </c>
      <c r="C25" s="10" t="s">
        <v>29</v>
      </c>
      <c r="D25" s="10" t="s">
        <v>28</v>
      </c>
      <c r="E25" s="10" t="s">
        <v>29</v>
      </c>
      <c r="G25" s="20">
        <f>Skonsolidowane!G27</f>
        <v>4.2790999999999997</v>
      </c>
      <c r="H25" s="21">
        <f>Skonsolidowane!H27</f>
        <v>4.3479999999999999</v>
      </c>
    </row>
    <row r="26" spans="1:8" ht="13.5">
      <c r="A26" s="25" t="s">
        <v>30</v>
      </c>
      <c r="B26" s="17">
        <v>94600000</v>
      </c>
      <c r="C26" s="35">
        <v>98969</v>
      </c>
      <c r="D26" s="17">
        <f>B26/$G$25</f>
        <v>22107452.501694284</v>
      </c>
      <c r="E26" s="35">
        <f>C26/$H$25</f>
        <v>22761.959521619137</v>
      </c>
    </row>
    <row r="27" spans="1:8" ht="13.5">
      <c r="A27" s="25" t="s">
        <v>31</v>
      </c>
      <c r="B27" s="17">
        <v>14541000</v>
      </c>
      <c r="C27" s="26">
        <v>20086</v>
      </c>
      <c r="D27" s="17">
        <f t="shared" ref="D27:D34" si="6">B27/$G$25</f>
        <v>3398144.4696314647</v>
      </c>
      <c r="E27" s="26">
        <f t="shared" ref="E27:E34" si="7">C27/$H$25</f>
        <v>4619.5952161913528</v>
      </c>
    </row>
    <row r="28" spans="1:8" ht="13.5">
      <c r="A28" s="25" t="s">
        <v>32</v>
      </c>
      <c r="B28" s="17">
        <v>1238000</v>
      </c>
      <c r="C28" s="26">
        <v>2192</v>
      </c>
      <c r="D28" s="17">
        <f t="shared" si="6"/>
        <v>289313.1733308406</v>
      </c>
      <c r="E28" s="26">
        <f t="shared" si="7"/>
        <v>504.13983440662378</v>
      </c>
    </row>
    <row r="29" spans="1:8" ht="13.5">
      <c r="A29" s="25" t="s">
        <v>33</v>
      </c>
      <c r="B29" s="17">
        <v>109141000</v>
      </c>
      <c r="C29" s="26">
        <v>119055</v>
      </c>
      <c r="D29" s="17">
        <f t="shared" si="6"/>
        <v>25505596.971325748</v>
      </c>
      <c r="E29" s="26">
        <f t="shared" si="7"/>
        <v>27381.554737810489</v>
      </c>
    </row>
    <row r="30" spans="1:8" ht="13.5">
      <c r="A30" s="25" t="s">
        <v>34</v>
      </c>
      <c r="B30" s="17">
        <v>42098000</v>
      </c>
      <c r="C30" s="26">
        <v>48180</v>
      </c>
      <c r="D30" s="17">
        <f t="shared" si="6"/>
        <v>9838050.0572550315</v>
      </c>
      <c r="E30" s="26">
        <f t="shared" si="7"/>
        <v>11080.956761729531</v>
      </c>
    </row>
    <row r="31" spans="1:8" ht="13.5">
      <c r="A31" s="25" t="s">
        <v>36</v>
      </c>
      <c r="B31" s="17">
        <v>3707000</v>
      </c>
      <c r="C31" s="26">
        <v>3707</v>
      </c>
      <c r="D31" s="17">
        <f t="shared" si="6"/>
        <v>866303.66198499687</v>
      </c>
      <c r="E31" s="26">
        <f t="shared" si="7"/>
        <v>852.57589696412151</v>
      </c>
    </row>
    <row r="32" spans="1:8" ht="13.5">
      <c r="A32" s="25" t="s">
        <v>38</v>
      </c>
      <c r="B32" s="17">
        <v>32014000</v>
      </c>
      <c r="C32" s="26">
        <v>34247</v>
      </c>
      <c r="D32" s="17">
        <f t="shared" si="6"/>
        <v>7481479.7504148073</v>
      </c>
      <c r="E32" s="26">
        <f t="shared" si="7"/>
        <v>7876.4949402023922</v>
      </c>
    </row>
    <row r="33" spans="1:5" ht="13.5">
      <c r="A33" s="25" t="s">
        <v>39</v>
      </c>
      <c r="B33" s="17">
        <v>35029006</v>
      </c>
      <c r="C33" s="26">
        <v>36628</v>
      </c>
      <c r="D33" s="17">
        <f t="shared" si="6"/>
        <v>8186068.5658199163</v>
      </c>
      <c r="E33" s="26">
        <f t="shared" si="7"/>
        <v>8424.1030358785647</v>
      </c>
    </row>
    <row r="34" spans="1:5" ht="14.25" thickBot="1">
      <c r="A34" s="43" t="s">
        <v>40</v>
      </c>
      <c r="B34" s="18">
        <v>109141006</v>
      </c>
      <c r="C34" s="36">
        <v>119055</v>
      </c>
      <c r="D34" s="18">
        <f t="shared" si="6"/>
        <v>25505598.373489756</v>
      </c>
      <c r="E34" s="36">
        <f t="shared" si="7"/>
        <v>27381.554737810489</v>
      </c>
    </row>
  </sheetData>
  <mergeCells count="8">
    <mergeCell ref="B17:C17"/>
    <mergeCell ref="D17:E17"/>
    <mergeCell ref="B24:C24"/>
    <mergeCell ref="D24:E24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8EDB-8458-4992-89B8-72BBF7955B53}">
  <dimension ref="A1:M17"/>
  <sheetViews>
    <sheetView zoomScaleNormal="100" workbookViewId="0">
      <selection activeCell="J7" sqref="J7"/>
    </sheetView>
  </sheetViews>
  <sheetFormatPr defaultRowHeight="12.75"/>
  <cols>
    <col min="1" max="1" width="25" style="5" bestFit="1" customWidth="1"/>
    <col min="2" max="256" width="9.140625" style="5"/>
    <col min="257" max="257" width="25" style="5" bestFit="1" customWidth="1"/>
    <col min="258" max="512" width="9.140625" style="5"/>
    <col min="513" max="513" width="25" style="5" bestFit="1" customWidth="1"/>
    <col min="514" max="768" width="9.140625" style="5"/>
    <col min="769" max="769" width="25" style="5" bestFit="1" customWidth="1"/>
    <col min="770" max="1024" width="9.140625" style="5"/>
    <col min="1025" max="1025" width="25" style="5" bestFit="1" customWidth="1"/>
    <col min="1026" max="1280" width="9.140625" style="5"/>
    <col min="1281" max="1281" width="25" style="5" bestFit="1" customWidth="1"/>
    <col min="1282" max="1536" width="9.140625" style="5"/>
    <col min="1537" max="1537" width="25" style="5" bestFit="1" customWidth="1"/>
    <col min="1538" max="1792" width="9.140625" style="5"/>
    <col min="1793" max="1793" width="25" style="5" bestFit="1" customWidth="1"/>
    <col min="1794" max="2048" width="9.140625" style="5"/>
    <col min="2049" max="2049" width="25" style="5" bestFit="1" customWidth="1"/>
    <col min="2050" max="2304" width="9.140625" style="5"/>
    <col min="2305" max="2305" width="25" style="5" bestFit="1" customWidth="1"/>
    <col min="2306" max="2560" width="9.140625" style="5"/>
    <col min="2561" max="2561" width="25" style="5" bestFit="1" customWidth="1"/>
    <col min="2562" max="2816" width="9.140625" style="5"/>
    <col min="2817" max="2817" width="25" style="5" bestFit="1" customWidth="1"/>
    <col min="2818" max="3072" width="9.140625" style="5"/>
    <col min="3073" max="3073" width="25" style="5" bestFit="1" customWidth="1"/>
    <col min="3074" max="3328" width="9.140625" style="5"/>
    <col min="3329" max="3329" width="25" style="5" bestFit="1" customWidth="1"/>
    <col min="3330" max="3584" width="9.140625" style="5"/>
    <col min="3585" max="3585" width="25" style="5" bestFit="1" customWidth="1"/>
    <col min="3586" max="3840" width="9.140625" style="5"/>
    <col min="3841" max="3841" width="25" style="5" bestFit="1" customWidth="1"/>
    <col min="3842" max="4096" width="9.140625" style="5"/>
    <col min="4097" max="4097" width="25" style="5" bestFit="1" customWidth="1"/>
    <col min="4098" max="4352" width="9.140625" style="5"/>
    <col min="4353" max="4353" width="25" style="5" bestFit="1" customWidth="1"/>
    <col min="4354" max="4608" width="9.140625" style="5"/>
    <col min="4609" max="4609" width="25" style="5" bestFit="1" customWidth="1"/>
    <col min="4610" max="4864" width="9.140625" style="5"/>
    <col min="4865" max="4865" width="25" style="5" bestFit="1" customWidth="1"/>
    <col min="4866" max="5120" width="9.140625" style="5"/>
    <col min="5121" max="5121" width="25" style="5" bestFit="1" customWidth="1"/>
    <col min="5122" max="5376" width="9.140625" style="5"/>
    <col min="5377" max="5377" width="25" style="5" bestFit="1" customWidth="1"/>
    <col min="5378" max="5632" width="9.140625" style="5"/>
    <col min="5633" max="5633" width="25" style="5" bestFit="1" customWidth="1"/>
    <col min="5634" max="5888" width="9.140625" style="5"/>
    <col min="5889" max="5889" width="25" style="5" bestFit="1" customWidth="1"/>
    <col min="5890" max="6144" width="9.140625" style="5"/>
    <col min="6145" max="6145" width="25" style="5" bestFit="1" customWidth="1"/>
    <col min="6146" max="6400" width="9.140625" style="5"/>
    <col min="6401" max="6401" width="25" style="5" bestFit="1" customWidth="1"/>
    <col min="6402" max="6656" width="9.140625" style="5"/>
    <col min="6657" max="6657" width="25" style="5" bestFit="1" customWidth="1"/>
    <col min="6658" max="6912" width="9.140625" style="5"/>
    <col min="6913" max="6913" width="25" style="5" bestFit="1" customWidth="1"/>
    <col min="6914" max="7168" width="9.140625" style="5"/>
    <col min="7169" max="7169" width="25" style="5" bestFit="1" customWidth="1"/>
    <col min="7170" max="7424" width="9.140625" style="5"/>
    <col min="7425" max="7425" width="25" style="5" bestFit="1" customWidth="1"/>
    <col min="7426" max="7680" width="9.140625" style="5"/>
    <col min="7681" max="7681" width="25" style="5" bestFit="1" customWidth="1"/>
    <col min="7682" max="7936" width="9.140625" style="5"/>
    <col min="7937" max="7937" width="25" style="5" bestFit="1" customWidth="1"/>
    <col min="7938" max="8192" width="9.140625" style="5"/>
    <col min="8193" max="8193" width="25" style="5" bestFit="1" customWidth="1"/>
    <col min="8194" max="8448" width="9.140625" style="5"/>
    <col min="8449" max="8449" width="25" style="5" bestFit="1" customWidth="1"/>
    <col min="8450" max="8704" width="9.140625" style="5"/>
    <col min="8705" max="8705" width="25" style="5" bestFit="1" customWidth="1"/>
    <col min="8706" max="8960" width="9.140625" style="5"/>
    <col min="8961" max="8961" width="25" style="5" bestFit="1" customWidth="1"/>
    <col min="8962" max="9216" width="9.140625" style="5"/>
    <col min="9217" max="9217" width="25" style="5" bestFit="1" customWidth="1"/>
    <col min="9218" max="9472" width="9.140625" style="5"/>
    <col min="9473" max="9473" width="25" style="5" bestFit="1" customWidth="1"/>
    <col min="9474" max="9728" width="9.140625" style="5"/>
    <col min="9729" max="9729" width="25" style="5" bestFit="1" customWidth="1"/>
    <col min="9730" max="9984" width="9.140625" style="5"/>
    <col min="9985" max="9985" width="25" style="5" bestFit="1" customWidth="1"/>
    <col min="9986" max="10240" width="9.140625" style="5"/>
    <col min="10241" max="10241" width="25" style="5" bestFit="1" customWidth="1"/>
    <col min="10242" max="10496" width="9.140625" style="5"/>
    <col min="10497" max="10497" width="25" style="5" bestFit="1" customWidth="1"/>
    <col min="10498" max="10752" width="9.140625" style="5"/>
    <col min="10753" max="10753" width="25" style="5" bestFit="1" customWidth="1"/>
    <col min="10754" max="11008" width="9.140625" style="5"/>
    <col min="11009" max="11009" width="25" style="5" bestFit="1" customWidth="1"/>
    <col min="11010" max="11264" width="9.140625" style="5"/>
    <col min="11265" max="11265" width="25" style="5" bestFit="1" customWidth="1"/>
    <col min="11266" max="11520" width="9.140625" style="5"/>
    <col min="11521" max="11521" width="25" style="5" bestFit="1" customWidth="1"/>
    <col min="11522" max="11776" width="9.140625" style="5"/>
    <col min="11777" max="11777" width="25" style="5" bestFit="1" customWidth="1"/>
    <col min="11778" max="12032" width="9.140625" style="5"/>
    <col min="12033" max="12033" width="25" style="5" bestFit="1" customWidth="1"/>
    <col min="12034" max="12288" width="9.140625" style="5"/>
    <col min="12289" max="12289" width="25" style="5" bestFit="1" customWidth="1"/>
    <col min="12290" max="12544" width="9.140625" style="5"/>
    <col min="12545" max="12545" width="25" style="5" bestFit="1" customWidth="1"/>
    <col min="12546" max="12800" width="9.140625" style="5"/>
    <col min="12801" max="12801" width="25" style="5" bestFit="1" customWidth="1"/>
    <col min="12802" max="13056" width="9.140625" style="5"/>
    <col min="13057" max="13057" width="25" style="5" bestFit="1" customWidth="1"/>
    <col min="13058" max="13312" width="9.140625" style="5"/>
    <col min="13313" max="13313" width="25" style="5" bestFit="1" customWidth="1"/>
    <col min="13314" max="13568" width="9.140625" style="5"/>
    <col min="13569" max="13569" width="25" style="5" bestFit="1" customWidth="1"/>
    <col min="13570" max="13824" width="9.140625" style="5"/>
    <col min="13825" max="13825" width="25" style="5" bestFit="1" customWidth="1"/>
    <col min="13826" max="14080" width="9.140625" style="5"/>
    <col min="14081" max="14081" width="25" style="5" bestFit="1" customWidth="1"/>
    <col min="14082" max="14336" width="9.140625" style="5"/>
    <col min="14337" max="14337" width="25" style="5" bestFit="1" customWidth="1"/>
    <col min="14338" max="14592" width="9.140625" style="5"/>
    <col min="14593" max="14593" width="25" style="5" bestFit="1" customWidth="1"/>
    <col min="14594" max="14848" width="9.140625" style="5"/>
    <col min="14849" max="14849" width="25" style="5" bestFit="1" customWidth="1"/>
    <col min="14850" max="15104" width="9.140625" style="5"/>
    <col min="15105" max="15105" width="25" style="5" bestFit="1" customWidth="1"/>
    <col min="15106" max="15360" width="9.140625" style="5"/>
    <col min="15361" max="15361" width="25" style="5" bestFit="1" customWidth="1"/>
    <col min="15362" max="15616" width="9.140625" style="5"/>
    <col min="15617" max="15617" width="25" style="5" bestFit="1" customWidth="1"/>
    <col min="15618" max="15872" width="9.140625" style="5"/>
    <col min="15873" max="15873" width="25" style="5" bestFit="1" customWidth="1"/>
    <col min="15874" max="16128" width="9.140625" style="5"/>
    <col min="16129" max="16129" width="25" style="5" bestFit="1" customWidth="1"/>
    <col min="16130" max="16384" width="9.140625" style="5"/>
  </cols>
  <sheetData>
    <row r="1" spans="1:13">
      <c r="A1" s="4" t="s">
        <v>45</v>
      </c>
      <c r="B1" s="4" t="s">
        <v>46</v>
      </c>
    </row>
    <row r="3" spans="1:13">
      <c r="A3" s="4" t="s">
        <v>47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  <c r="G3" s="4" t="s">
        <v>53</v>
      </c>
      <c r="H3" s="4" t="s">
        <v>54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</row>
    <row r="4" spans="1:13">
      <c r="A4" s="4" t="s">
        <v>60</v>
      </c>
      <c r="B4" s="6">
        <v>4.0134999999999996</v>
      </c>
      <c r="C4" s="6">
        <v>3.9803000000000002</v>
      </c>
      <c r="D4" s="6">
        <v>3.9885999999999999</v>
      </c>
      <c r="E4" s="6">
        <v>4.0340999999999996</v>
      </c>
      <c r="F4" s="6">
        <v>3.9388999999999998</v>
      </c>
      <c r="G4" s="6">
        <v>4.032</v>
      </c>
      <c r="H4" s="6">
        <v>3.9689000000000001</v>
      </c>
      <c r="I4" s="6">
        <v>3.8643999999999998</v>
      </c>
      <c r="J4" s="4">
        <v>3.8193000000000001</v>
      </c>
      <c r="K4" s="4" t="s">
        <v>61</v>
      </c>
      <c r="L4" s="4" t="s">
        <v>61</v>
      </c>
      <c r="M4" s="4" t="s">
        <v>61</v>
      </c>
    </row>
    <row r="5" spans="1:13">
      <c r="A5" s="4" t="s">
        <v>62</v>
      </c>
      <c r="B5" s="6">
        <v>4.0011000000000001</v>
      </c>
      <c r="C5" s="6">
        <v>4.0083000000000002</v>
      </c>
      <c r="D5" s="6">
        <v>3.9658000000000002</v>
      </c>
      <c r="E5" s="6">
        <v>4.0106000000000002</v>
      </c>
      <c r="F5" s="6">
        <v>3.9674999999999998</v>
      </c>
      <c r="G5" s="6">
        <v>4.0126999999999997</v>
      </c>
      <c r="H5" s="6">
        <v>3.9462000000000002</v>
      </c>
      <c r="I5" s="6">
        <v>3.9020000000000001</v>
      </c>
      <c r="J5" s="4" t="s">
        <v>61</v>
      </c>
      <c r="K5" s="4" t="s">
        <v>61</v>
      </c>
      <c r="L5" s="4" t="s">
        <v>61</v>
      </c>
      <c r="M5" s="4" t="s">
        <v>61</v>
      </c>
    </row>
    <row r="6" spans="1:13">
      <c r="A6" s="4" t="s">
        <v>63</v>
      </c>
    </row>
    <row r="7" spans="1:13">
      <c r="A7" s="4" t="s">
        <v>60</v>
      </c>
      <c r="B7" s="6">
        <v>4.3433999999999999</v>
      </c>
      <c r="C7" s="6">
        <v>4.319</v>
      </c>
      <c r="D7" s="6">
        <v>4.3009000000000004</v>
      </c>
      <c r="E7" s="6">
        <v>4.3212999999999999</v>
      </c>
      <c r="F7" s="6">
        <v>4.2678000000000003</v>
      </c>
      <c r="G7" s="6">
        <v>4.3129999999999997</v>
      </c>
      <c r="H7" s="6">
        <v>4.2953000000000001</v>
      </c>
      <c r="I7" s="6">
        <v>4.2797999999999998</v>
      </c>
      <c r="J7" s="4">
        <v>4.2790999999999997</v>
      </c>
      <c r="K7" s="4" t="s">
        <v>61</v>
      </c>
      <c r="L7" s="4" t="s">
        <v>61</v>
      </c>
      <c r="M7" s="4" t="s">
        <v>61</v>
      </c>
    </row>
    <row r="8" spans="1:13">
      <c r="A8" s="4" t="s">
        <v>62</v>
      </c>
      <c r="B8" s="6">
        <v>4.3651999999999997</v>
      </c>
      <c r="C8" s="6">
        <v>4.3273999999999999</v>
      </c>
      <c r="D8" s="6">
        <v>4.3074000000000003</v>
      </c>
      <c r="E8" s="6">
        <v>4.3026</v>
      </c>
      <c r="F8" s="6">
        <v>4.2847999999999997</v>
      </c>
      <c r="G8" s="6">
        <v>4.3177000000000003</v>
      </c>
      <c r="H8" s="6">
        <v>4.2811000000000003</v>
      </c>
      <c r="I8" s="6">
        <v>4.2918000000000003</v>
      </c>
      <c r="J8" s="4" t="s">
        <v>61</v>
      </c>
      <c r="K8" s="4" t="s">
        <v>61</v>
      </c>
      <c r="L8" s="4" t="s">
        <v>61</v>
      </c>
      <c r="M8" s="4" t="s">
        <v>61</v>
      </c>
    </row>
    <row r="11" spans="1:13">
      <c r="A11" s="4" t="s">
        <v>64</v>
      </c>
    </row>
    <row r="12" spans="1:13">
      <c r="A12" s="4" t="s">
        <v>65</v>
      </c>
    </row>
    <row r="13" spans="1:13">
      <c r="A13" s="4" t="s">
        <v>66</v>
      </c>
      <c r="B13" s="6">
        <v>3.9762</v>
      </c>
    </row>
    <row r="14" spans="1:13">
      <c r="A14" s="4" t="s">
        <v>67</v>
      </c>
      <c r="B14" s="6">
        <v>4.3095999999999997</v>
      </c>
    </row>
    <row r="17" spans="1:2">
      <c r="A17" s="7">
        <v>45565</v>
      </c>
      <c r="B17" s="11">
        <f>AVERAGE(B7:J7)</f>
        <v>4.3021777777777777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6516-5329-4BF5-A570-C7E47465206A}">
  <dimension ref="A1:M17"/>
  <sheetViews>
    <sheetView zoomScaleNormal="100" workbookViewId="0">
      <selection activeCell="J7" sqref="J7"/>
    </sheetView>
  </sheetViews>
  <sheetFormatPr defaultRowHeight="12.75"/>
  <cols>
    <col min="1" max="1" width="25" style="5" bestFit="1" customWidth="1"/>
    <col min="2" max="256" width="9.140625" style="5"/>
    <col min="257" max="257" width="25" style="5" bestFit="1" customWidth="1"/>
    <col min="258" max="512" width="9.140625" style="5"/>
    <col min="513" max="513" width="25" style="5" bestFit="1" customWidth="1"/>
    <col min="514" max="768" width="9.140625" style="5"/>
    <col min="769" max="769" width="25" style="5" bestFit="1" customWidth="1"/>
    <col min="770" max="1024" width="9.140625" style="5"/>
    <col min="1025" max="1025" width="25" style="5" bestFit="1" customWidth="1"/>
    <col min="1026" max="1280" width="9.140625" style="5"/>
    <col min="1281" max="1281" width="25" style="5" bestFit="1" customWidth="1"/>
    <col min="1282" max="1536" width="9.140625" style="5"/>
    <col min="1537" max="1537" width="25" style="5" bestFit="1" customWidth="1"/>
    <col min="1538" max="1792" width="9.140625" style="5"/>
    <col min="1793" max="1793" width="25" style="5" bestFit="1" customWidth="1"/>
    <col min="1794" max="2048" width="9.140625" style="5"/>
    <col min="2049" max="2049" width="25" style="5" bestFit="1" customWidth="1"/>
    <col min="2050" max="2304" width="9.140625" style="5"/>
    <col min="2305" max="2305" width="25" style="5" bestFit="1" customWidth="1"/>
    <col min="2306" max="2560" width="9.140625" style="5"/>
    <col min="2561" max="2561" width="25" style="5" bestFit="1" customWidth="1"/>
    <col min="2562" max="2816" width="9.140625" style="5"/>
    <col min="2817" max="2817" width="25" style="5" bestFit="1" customWidth="1"/>
    <col min="2818" max="3072" width="9.140625" style="5"/>
    <col min="3073" max="3073" width="25" style="5" bestFit="1" customWidth="1"/>
    <col min="3074" max="3328" width="9.140625" style="5"/>
    <col min="3329" max="3329" width="25" style="5" bestFit="1" customWidth="1"/>
    <col min="3330" max="3584" width="9.140625" style="5"/>
    <col min="3585" max="3585" width="25" style="5" bestFit="1" customWidth="1"/>
    <col min="3586" max="3840" width="9.140625" style="5"/>
    <col min="3841" max="3841" width="25" style="5" bestFit="1" customWidth="1"/>
    <col min="3842" max="4096" width="9.140625" style="5"/>
    <col min="4097" max="4097" width="25" style="5" bestFit="1" customWidth="1"/>
    <col min="4098" max="4352" width="9.140625" style="5"/>
    <col min="4353" max="4353" width="25" style="5" bestFit="1" customWidth="1"/>
    <col min="4354" max="4608" width="9.140625" style="5"/>
    <col min="4609" max="4609" width="25" style="5" bestFit="1" customWidth="1"/>
    <col min="4610" max="4864" width="9.140625" style="5"/>
    <col min="4865" max="4865" width="25" style="5" bestFit="1" customWidth="1"/>
    <col min="4866" max="5120" width="9.140625" style="5"/>
    <col min="5121" max="5121" width="25" style="5" bestFit="1" customWidth="1"/>
    <col min="5122" max="5376" width="9.140625" style="5"/>
    <col min="5377" max="5377" width="25" style="5" bestFit="1" customWidth="1"/>
    <col min="5378" max="5632" width="9.140625" style="5"/>
    <col min="5633" max="5633" width="25" style="5" bestFit="1" customWidth="1"/>
    <col min="5634" max="5888" width="9.140625" style="5"/>
    <col min="5889" max="5889" width="25" style="5" bestFit="1" customWidth="1"/>
    <col min="5890" max="6144" width="9.140625" style="5"/>
    <col min="6145" max="6145" width="25" style="5" bestFit="1" customWidth="1"/>
    <col min="6146" max="6400" width="9.140625" style="5"/>
    <col min="6401" max="6401" width="25" style="5" bestFit="1" customWidth="1"/>
    <col min="6402" max="6656" width="9.140625" style="5"/>
    <col min="6657" max="6657" width="25" style="5" bestFit="1" customWidth="1"/>
    <col min="6658" max="6912" width="9.140625" style="5"/>
    <col min="6913" max="6913" width="25" style="5" bestFit="1" customWidth="1"/>
    <col min="6914" max="7168" width="9.140625" style="5"/>
    <col min="7169" max="7169" width="25" style="5" bestFit="1" customWidth="1"/>
    <col min="7170" max="7424" width="9.140625" style="5"/>
    <col min="7425" max="7425" width="25" style="5" bestFit="1" customWidth="1"/>
    <col min="7426" max="7680" width="9.140625" style="5"/>
    <col min="7681" max="7681" width="25" style="5" bestFit="1" customWidth="1"/>
    <col min="7682" max="7936" width="9.140625" style="5"/>
    <col min="7937" max="7937" width="25" style="5" bestFit="1" customWidth="1"/>
    <col min="7938" max="8192" width="9.140625" style="5"/>
    <col min="8193" max="8193" width="25" style="5" bestFit="1" customWidth="1"/>
    <col min="8194" max="8448" width="9.140625" style="5"/>
    <col min="8449" max="8449" width="25" style="5" bestFit="1" customWidth="1"/>
    <col min="8450" max="8704" width="9.140625" style="5"/>
    <col min="8705" max="8705" width="25" style="5" bestFit="1" customWidth="1"/>
    <col min="8706" max="8960" width="9.140625" style="5"/>
    <col min="8961" max="8961" width="25" style="5" bestFit="1" customWidth="1"/>
    <col min="8962" max="9216" width="9.140625" style="5"/>
    <col min="9217" max="9217" width="25" style="5" bestFit="1" customWidth="1"/>
    <col min="9218" max="9472" width="9.140625" style="5"/>
    <col min="9473" max="9473" width="25" style="5" bestFit="1" customWidth="1"/>
    <col min="9474" max="9728" width="9.140625" style="5"/>
    <col min="9729" max="9729" width="25" style="5" bestFit="1" customWidth="1"/>
    <col min="9730" max="9984" width="9.140625" style="5"/>
    <col min="9985" max="9985" width="25" style="5" bestFit="1" customWidth="1"/>
    <col min="9986" max="10240" width="9.140625" style="5"/>
    <col min="10241" max="10241" width="25" style="5" bestFit="1" customWidth="1"/>
    <col min="10242" max="10496" width="9.140625" style="5"/>
    <col min="10497" max="10497" width="25" style="5" bestFit="1" customWidth="1"/>
    <col min="10498" max="10752" width="9.140625" style="5"/>
    <col min="10753" max="10753" width="25" style="5" bestFit="1" customWidth="1"/>
    <col min="10754" max="11008" width="9.140625" style="5"/>
    <col min="11009" max="11009" width="25" style="5" bestFit="1" customWidth="1"/>
    <col min="11010" max="11264" width="9.140625" style="5"/>
    <col min="11265" max="11265" width="25" style="5" bestFit="1" customWidth="1"/>
    <col min="11266" max="11520" width="9.140625" style="5"/>
    <col min="11521" max="11521" width="25" style="5" bestFit="1" customWidth="1"/>
    <col min="11522" max="11776" width="9.140625" style="5"/>
    <col min="11777" max="11777" width="25" style="5" bestFit="1" customWidth="1"/>
    <col min="11778" max="12032" width="9.140625" style="5"/>
    <col min="12033" max="12033" width="25" style="5" bestFit="1" customWidth="1"/>
    <col min="12034" max="12288" width="9.140625" style="5"/>
    <col min="12289" max="12289" width="25" style="5" bestFit="1" customWidth="1"/>
    <col min="12290" max="12544" width="9.140625" style="5"/>
    <col min="12545" max="12545" width="25" style="5" bestFit="1" customWidth="1"/>
    <col min="12546" max="12800" width="9.140625" style="5"/>
    <col min="12801" max="12801" width="25" style="5" bestFit="1" customWidth="1"/>
    <col min="12802" max="13056" width="9.140625" style="5"/>
    <col min="13057" max="13057" width="25" style="5" bestFit="1" customWidth="1"/>
    <col min="13058" max="13312" width="9.140625" style="5"/>
    <col min="13313" max="13313" width="25" style="5" bestFit="1" customWidth="1"/>
    <col min="13314" max="13568" width="9.140625" style="5"/>
    <col min="13569" max="13569" width="25" style="5" bestFit="1" customWidth="1"/>
    <col min="13570" max="13824" width="9.140625" style="5"/>
    <col min="13825" max="13825" width="25" style="5" bestFit="1" customWidth="1"/>
    <col min="13826" max="14080" width="9.140625" style="5"/>
    <col min="14081" max="14081" width="25" style="5" bestFit="1" customWidth="1"/>
    <col min="14082" max="14336" width="9.140625" style="5"/>
    <col min="14337" max="14337" width="25" style="5" bestFit="1" customWidth="1"/>
    <col min="14338" max="14592" width="9.140625" style="5"/>
    <col min="14593" max="14593" width="25" style="5" bestFit="1" customWidth="1"/>
    <col min="14594" max="14848" width="9.140625" style="5"/>
    <col min="14849" max="14849" width="25" style="5" bestFit="1" customWidth="1"/>
    <col min="14850" max="15104" width="9.140625" style="5"/>
    <col min="15105" max="15105" width="25" style="5" bestFit="1" customWidth="1"/>
    <col min="15106" max="15360" width="9.140625" style="5"/>
    <col min="15361" max="15361" width="25" style="5" bestFit="1" customWidth="1"/>
    <col min="15362" max="15616" width="9.140625" style="5"/>
    <col min="15617" max="15617" width="25" style="5" bestFit="1" customWidth="1"/>
    <col min="15618" max="15872" width="9.140625" style="5"/>
    <col min="15873" max="15873" width="25" style="5" bestFit="1" customWidth="1"/>
    <col min="15874" max="16128" width="9.140625" style="5"/>
    <col min="16129" max="16129" width="25" style="5" bestFit="1" customWidth="1"/>
    <col min="16130" max="16384" width="9.140625" style="5"/>
  </cols>
  <sheetData>
    <row r="1" spans="1:13">
      <c r="A1" s="4" t="s">
        <v>45</v>
      </c>
      <c r="B1" s="4" t="s">
        <v>68</v>
      </c>
    </row>
    <row r="3" spans="1:13">
      <c r="A3" s="4" t="s">
        <v>47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  <c r="G3" s="4" t="s">
        <v>53</v>
      </c>
      <c r="H3" s="4" t="s">
        <v>54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</row>
    <row r="4" spans="1:13">
      <c r="A4" s="4" t="s">
        <v>60</v>
      </c>
      <c r="B4" s="6">
        <v>4.3479999999999999</v>
      </c>
      <c r="C4" s="6">
        <v>4.4474999999999998</v>
      </c>
      <c r="D4" s="6">
        <v>4.2934000000000001</v>
      </c>
      <c r="E4" s="6">
        <v>4.1753</v>
      </c>
      <c r="F4" s="6">
        <v>4.2558999999999996</v>
      </c>
      <c r="G4" s="6">
        <v>4.1066000000000003</v>
      </c>
      <c r="H4" s="6">
        <v>3.9994999999999998</v>
      </c>
      <c r="I4" s="6">
        <v>4.1074000000000002</v>
      </c>
      <c r="J4" s="6">
        <v>4.3696999999999999</v>
      </c>
      <c r="K4" s="6">
        <v>4.1684000000000001</v>
      </c>
      <c r="L4" s="6">
        <v>3.9809999999999999</v>
      </c>
      <c r="M4" s="6">
        <v>3.9350000000000001</v>
      </c>
    </row>
    <row r="5" spans="1:13">
      <c r="A5" s="4" t="s">
        <v>62</v>
      </c>
      <c r="B5" s="6">
        <v>4.3571</v>
      </c>
      <c r="C5" s="6">
        <v>4.4264000000000001</v>
      </c>
      <c r="D5" s="6">
        <v>4.3914</v>
      </c>
      <c r="E5" s="6">
        <v>4.2332999999999998</v>
      </c>
      <c r="F5" s="6">
        <v>4.1791</v>
      </c>
      <c r="G5" s="6">
        <v>4.1215000000000002</v>
      </c>
      <c r="H5" s="6">
        <v>4.0273000000000003</v>
      </c>
      <c r="I5" s="6">
        <v>4.0888</v>
      </c>
      <c r="J5" s="6">
        <v>4.2973999999999997</v>
      </c>
      <c r="K5" s="6">
        <v>4.2758000000000003</v>
      </c>
      <c r="L5" s="6">
        <v>4.0787000000000004</v>
      </c>
      <c r="M5" s="6">
        <v>3.9672000000000001</v>
      </c>
    </row>
    <row r="6" spans="1:13">
      <c r="A6" s="4" t="s">
        <v>63</v>
      </c>
    </row>
    <row r="7" spans="1:13">
      <c r="A7" s="4" t="s">
        <v>60</v>
      </c>
      <c r="B7" s="6">
        <v>4.7088999999999999</v>
      </c>
      <c r="C7" s="6">
        <v>4.7169999999999996</v>
      </c>
      <c r="D7" s="6">
        <v>4.6755000000000004</v>
      </c>
      <c r="E7" s="6">
        <v>4.5888999999999998</v>
      </c>
      <c r="F7" s="6">
        <v>4.5376000000000003</v>
      </c>
      <c r="G7" s="6">
        <v>4.4503000000000004</v>
      </c>
      <c r="H7" s="6">
        <v>4.4135</v>
      </c>
      <c r="I7" s="6">
        <v>4.4683999999999999</v>
      </c>
      <c r="J7" s="6">
        <v>4.6356000000000002</v>
      </c>
      <c r="K7" s="6">
        <v>4.4474999999999998</v>
      </c>
      <c r="L7" s="6">
        <v>4.3491999999999997</v>
      </c>
      <c r="M7" s="6">
        <v>4.3479999999999999</v>
      </c>
    </row>
    <row r="8" spans="1:13">
      <c r="A8" s="4" t="s">
        <v>62</v>
      </c>
      <c r="B8" s="6">
        <v>4.6967999999999996</v>
      </c>
      <c r="C8" s="6">
        <v>4.7427000000000001</v>
      </c>
      <c r="D8" s="6">
        <v>4.6924999999999999</v>
      </c>
      <c r="E8" s="6">
        <v>4.6414</v>
      </c>
      <c r="F8" s="6">
        <v>4.5411000000000001</v>
      </c>
      <c r="G8" s="6">
        <v>4.4648000000000003</v>
      </c>
      <c r="H8" s="6">
        <v>4.4455</v>
      </c>
      <c r="I8" s="6">
        <v>4.4599000000000002</v>
      </c>
      <c r="J8" s="6">
        <v>4.5940000000000003</v>
      </c>
      <c r="K8" s="6">
        <v>4.5186000000000002</v>
      </c>
      <c r="L8" s="6">
        <v>4.4032999999999998</v>
      </c>
      <c r="M8" s="6">
        <v>4.3323</v>
      </c>
    </row>
    <row r="11" spans="1:13">
      <c r="A11" s="4" t="s">
        <v>64</v>
      </c>
    </row>
    <row r="12" spans="1:13">
      <c r="A12" s="4" t="s">
        <v>69</v>
      </c>
    </row>
    <row r="13" spans="1:13">
      <c r="A13" s="4" t="s">
        <v>66</v>
      </c>
      <c r="B13" s="6">
        <v>4.2020999999999997</v>
      </c>
    </row>
    <row r="14" spans="1:13">
      <c r="A14" s="4" t="s">
        <v>67</v>
      </c>
      <c r="B14" s="6">
        <v>4.5430000000000001</v>
      </c>
    </row>
    <row r="17" spans="1:2">
      <c r="A17" s="7">
        <v>45565</v>
      </c>
      <c r="B17" s="11">
        <f>AVERAGE(B7:J7)</f>
        <v>4.5773000000000001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Props1.xml><?xml version="1.0" encoding="utf-8"?>
<ds:datastoreItem xmlns:ds="http://schemas.openxmlformats.org/officeDocument/2006/customXml" ds:itemID="{3E509E1E-BABB-484D-8223-10E1B4039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Skonsolidowane</vt:lpstr>
      <vt:lpstr>Jednostkowe</vt:lpstr>
      <vt:lpstr>Średni-eur 2024</vt:lpstr>
      <vt:lpstr>Średni-eur-2023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Tomasz Król</cp:lastModifiedBy>
  <cp:revision/>
  <dcterms:created xsi:type="dcterms:W3CDTF">2024-05-24T16:32:42Z</dcterms:created>
  <dcterms:modified xsi:type="dcterms:W3CDTF">2024-11-25T12:32:31Z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