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 filterPrivacy="1"/>
  <xr:revisionPtr revIDLastSave="0" documentId="13_ncr:1_{6810E8B7-3E9F-40AF-89D8-C1612E0C4DB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Bilans_skons" sheetId="2" r:id="rId1"/>
    <sheet name="RZIS_s" sheetId="3" r:id="rId2"/>
    <sheet name="CF_skons" sheetId="4" r:id="rId3"/>
    <sheet name="ZZKW_s" sheetId="5" r:id="rId4"/>
    <sheet name="Bilans_j" sheetId="6" r:id="rId5"/>
    <sheet name="RZIS_j" sheetId="7" r:id="rId6"/>
    <sheet name="CF_j" sheetId="8" r:id="rId7"/>
    <sheet name="ZZKW_j" sheetId="9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R1_Nieodlaczne">#REF!</definedName>
    <definedName name="_R2">#REF!</definedName>
    <definedName name="_R2_Kontrolwewn">#REF!</definedName>
    <definedName name="_R3_Analityczne">#REF!</definedName>
    <definedName name="aa">[1]SF!$C$201:$D$203,[1]SF!$C$205:$D$207,[1]SF!$C$209:$D$210,[1]SF!$C$213:$D$215,[1]SF!$C$217:$D$219,[1]SF!$C$222:$D$228,[1]SF!$C$230:$D$234,[1]SF!$C$237:$D$238,[1]SF!$C$240:$D$241</definedName>
    <definedName name="aaa">#REF!</definedName>
    <definedName name="adres">[2]WSTĘP!$IU$5</definedName>
    <definedName name="ala">[3]WSTĘP!$IU$9</definedName>
    <definedName name="AS2DocOpenMode" hidden="1">"AS2DocumentEdit"</definedName>
    <definedName name="B.O.">[2]WSTĘP!$IU$13</definedName>
    <definedName name="B.Z.">[2]WSTĘP!$IU$9</definedName>
    <definedName name="bbb">#REF!</definedName>
    <definedName name="COP">#REF!</definedName>
    <definedName name="Dane_aktywa">[4]SF!$C$11:$D$14,[4]SF!$C$17:$D$23,[4]SF!$C$25:$D$26,[4]SF!$C$28:$D$29,[4]SF!$C$32:$D$35,[4]SF!$C$37:$D$41,[4]SF!$C$43:$D$44,[4]SF!$C$47:$D$51,[4]SF!$C$55:$D$57,[4]SF!$C$60:$D$64,[4]SF!$C$68:$D$71,[4]SF!$C$73:$D$76,[4]SF!$C$78:$D$82</definedName>
    <definedName name="Dane_Bilansu">[5]SF!$C$11:$D$15,[5]SF!$C$17:$D$23,[5]SF!$C$25:$D$29,[5]SF!$C$32:$D$36,[5]SF!$C$38:$D$42,[5]SF!$C$44:$D$45,[5]SF!$C$47:$D$49,[5]SF!$C$51:$D$52,[5]SF!$C$60:$D$61,[5]SF!$C$63:$D$69,[5]SF!$C$71:$D$72,[5]SF!$C$74:$D$75,[5]SF!$C$77:$D$78,[5]SF!$C$80:$D$82,[5]SF!$C$85:$D$94,[5]SF!$C$96:$D$97</definedName>
    <definedName name="Dane_kalkulacyjny">[4]SF!$C$201:$D$203,[4]SF!$C$205:$D$207,[4]SF!$C$209:$D$210,[4]SF!$C$213:$D$215,[4]SF!$C$217:$D$219,[4]SF!$C$222:$D$228,[4]SF!$C$230:$D$234,[4]SF!$C$237:$D$238,[4]SF!$C$240:$D$241</definedName>
    <definedName name="Dane_pasywa">[4]SF!$C$90:$D$98,[4]SF!$C$101:$D$101,[4]SF!$C$103:$D$104,[4]SF!$C$106:$D$107,[4]SF!$C$109:$D$109,[4]SF!$C$111:$D$114,[4]SF!$C$118:$D$120,[4]SF!$C$122:$D$124,[4]SF!$C$126:$D$133,[4]SF!$C$135:$D$135,[4]SF!$C$137:$D$138</definedName>
    <definedName name="Dane_porównawczy">[4]SF!$C$147:$D$151,[4]SF!$C$153:$D$161,[4]SF!$C$164:$D$166,[4]SF!$C$168:$D$170,[4]SF!$C$173:$D$179,[4]SF!$C$181:$D$185,[4]SF!$C$188:$D$189,[4]SF!$C$191:$D$192</definedName>
    <definedName name="Dane_RZiS_1.Rodz.">[5]SF!$C$105:$D$108,[5]SF!$C$110:$D$117,[5]SF!$C$120:$D$122,[5]SF!$C$124:$D$125,[5]SF!$C$128:$D$131,[5]SF!$C$133:$D$136,[5]SF!$C$138:$D$139,[5]SF!$C$142:$D$143</definedName>
    <definedName name="Dane_RZiS_2.Kalk.">[5]SF!$C$151,[5]SF!$C$151:$D$152,[5]SF!$C$154:$D$155,[5]SF!$C$157:$D$158,[5]SF!$C$161:$D$163,[5]SF!$C$165:$D$166,[5]SF!$C$169:$D$172,[5]SF!$C$174:$D$177,[5]SF!$C$179:$D$180,[5]SF!$C$183:$D$184</definedName>
    <definedName name="DataZatw">[6]Wstęp!$CI$88</definedName>
    <definedName name="DB">[7]P1!$AX$126</definedName>
    <definedName name="FromaPrawna">[2]WSTĘP!$IU$3</definedName>
    <definedName name="kodmiejscowość">[2]WSTĘP!$IU$6</definedName>
    <definedName name="KonOkrSpraw">[6]Wstęp!$CI$73</definedName>
    <definedName name="Korekty_Aktywa">[5]SF!$F$11:$U$15,[5]SF!$F$17:$U$23,[5]SF!$F$25:$U$29,[5]SF!$F$32:$U$36,[5]SF!$F$38:$T$42,[5]SF!$U$38,[5]SF!$U$40:$U$42,[5]SF!$F$44:$U$45,[5]SF!$F$47:$U$49,[5]SF!$F$51:$U$52</definedName>
    <definedName name="Korekty_Pasywa">[5]SF!$F$60:$U$61,[5]SF!$F$63:$U$69,[5]SF!$F$71:$U$72,[5]SF!$F$75:$U$75,[5]SF!$F$77:$U$78,[5]SF!$F$80:$U$82,[5]SF!$F$85:$T$94,[5]SF!$U$85:$U$89,[5]SF!$U$91:$U$94,[5]SF!$F$96:$U$97</definedName>
    <definedName name="Korekty_RZiS_1.Rodz.">[5]SF!$F$105:$U$108,[5]SF!$F$110:$U$117,[5]SF!$F$120:$U$122,[5]SF!$F$124:$U$125,[5]SF!$F$128:$U$131,[5]SF!$F$133:$U$136,[5]SF!$F$138:$U$139,[5]SF!$F$142:$T$143,[5]SF!$U$143</definedName>
    <definedName name="Korekty_RZiS_2.Kalk.">[5]SF!$F$151:$U$152,[5]SF!$F$154:$U$155,[5]SF!$F$157:$U$158,[5]SF!$F$161:$U$163,[5]SF!$F$165:$U$166,[5]SF!$F$169:$U$172,[5]SF!$F$174:$U$177,[5]SF!$F$179:$U$180,[5]SF!$F$183:$T$184,[5]SF!$U$184</definedName>
    <definedName name="LDB">[7]P1!$AX$123</definedName>
    <definedName name="LOK">[7]P1!$AX$124</definedName>
    <definedName name="LOKW">[7]P1!$AX$125</definedName>
    <definedName name="MiejsceData">[2]WSTĘP!$IU$78</definedName>
    <definedName name="miejscowość">[2]WSTĘP!$IU$8</definedName>
    <definedName name="mm">[1]SF!$C$11:$D$14,[1]SF!$C$17:$D$23,[1]SF!$C$25:$D$26,[1]SF!$C$28:$D$29,[1]SF!$C$32:$D$35,[1]SF!$C$37:$D$41,[1]SF!$C$43:$D$44,[1]SF!$C$47:$D$51,[1]SF!$C$55:$D$57,[1]SF!$C$60:$D$64,[1]SF!$C$68:$D$71,[1]SF!$C$73:$D$76,[1]SF!$C$78:$D$82</definedName>
    <definedName name="n">#REF!</definedName>
    <definedName name="NazwaJednostki">[6]Wstęp!$Q$15</definedName>
    <definedName name="_xlnm.Print_Area" localSheetId="4">Bilans_j!$A$1:$D$71</definedName>
    <definedName name="_xlnm.Print_Area" localSheetId="0">Bilans_skons!$A$1:$D$71</definedName>
    <definedName name="_xlnm.Print_Area" localSheetId="6">CF_j!$A$1:$C$81</definedName>
    <definedName name="_xlnm.Print_Area" localSheetId="2">CF_skons!$A$1:$C$79</definedName>
    <definedName name="_xlnm.Print_Area" localSheetId="5">RZIS_j!$A$1:$D$76</definedName>
    <definedName name="_xlnm.Print_Area" localSheetId="1">RZIS_s!$A$1:$D$80</definedName>
    <definedName name="_xlnm.Print_Area" localSheetId="7">ZZKW_j!$A$1:$N$76</definedName>
    <definedName name="_xlnm.Print_Area" localSheetId="3">ZZKW_s!$A$1:$N$77</definedName>
    <definedName name="OdDo">[6]Wstęp!$CI$63</definedName>
    <definedName name="OdDoPoprz">[6]Wstęp!$CI$64</definedName>
    <definedName name="OK">[7]P1!$AX$127</definedName>
    <definedName name="okresbieżący">[2]WSTĘP!$IU$16</definedName>
    <definedName name="okrespoprzedni">[2]WSTĘP!$IU$18</definedName>
    <definedName name="Pain">[7]P1!$AX$134</definedName>
    <definedName name="PoprzedniB.Z.">[2]WSTĘP!$IU$15</definedName>
    <definedName name="PoziomZaokraglen">[6]Wstęp!$CI$117</definedName>
    <definedName name="RZISjednoKRSwzor">[6]Wstęp!$Q$15</definedName>
    <definedName name="SiedzibaMiasto">[6]Wstęp!$V$19</definedName>
    <definedName name="SkrotWaluty">[6]Wstęp!$CI$108</definedName>
    <definedName name="Tabela_1.1">[7]SF!$B$5:$AK$83</definedName>
    <definedName name="Tabela_1.2">[7]SF!$B$85:$AK$139</definedName>
    <definedName name="Tabela_2.1">[7]SF!$B$142:$AK$194</definedName>
    <definedName name="Tabela_2.2">[7]SF!$B$197:$AK$244</definedName>
    <definedName name="WalutaSpraw">[6]Wstęp!$CI$107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70" i="9" l="1"/>
  <c r="N69" i="9"/>
  <c r="N68" i="9"/>
  <c r="N67" i="9"/>
  <c r="N66" i="9"/>
  <c r="N56" i="9"/>
  <c r="C36" i="9"/>
  <c r="C41" i="9" s="1"/>
  <c r="C43" i="9" s="1"/>
  <c r="C49" i="9" s="1"/>
  <c r="C72" i="9" s="1"/>
  <c r="B36" i="9"/>
  <c r="B41" i="9" s="1"/>
  <c r="N34" i="9"/>
  <c r="N33" i="9"/>
  <c r="N32" i="9"/>
  <c r="N31" i="9"/>
  <c r="N30" i="9"/>
  <c r="N13" i="9"/>
  <c r="N7" i="9"/>
  <c r="L7" i="9"/>
  <c r="K7" i="9"/>
  <c r="L5" i="9"/>
  <c r="C5" i="9"/>
  <c r="N5" i="9" s="1"/>
  <c r="A81" i="8"/>
  <c r="B75" i="8"/>
  <c r="C70" i="8"/>
  <c r="B70" i="8"/>
  <c r="C53" i="8"/>
  <c r="B53" i="8"/>
  <c r="C40" i="8"/>
  <c r="B40" i="8"/>
  <c r="A76" i="7"/>
  <c r="D35" i="7"/>
  <c r="C35" i="7"/>
  <c r="D25" i="7"/>
  <c r="C25" i="7"/>
  <c r="D9" i="7"/>
  <c r="D13" i="7" s="1"/>
  <c r="D18" i="7" s="1"/>
  <c r="D23" i="7" s="1"/>
  <c r="D28" i="7" s="1"/>
  <c r="D31" i="7" s="1"/>
  <c r="C9" i="7"/>
  <c r="C13" i="7" s="1"/>
  <c r="C18" i="7" s="1"/>
  <c r="C23" i="7" s="1"/>
  <c r="C28" i="7" s="1"/>
  <c r="C31" i="7" s="1"/>
  <c r="D5" i="7"/>
  <c r="C5" i="7"/>
  <c r="D48" i="6"/>
  <c r="D37" i="6" s="1"/>
  <c r="C48" i="6"/>
  <c r="C37" i="6" s="1"/>
  <c r="D38" i="6"/>
  <c r="C38" i="6"/>
  <c r="D30" i="6"/>
  <c r="C30" i="6"/>
  <c r="D14" i="6"/>
  <c r="C14" i="6"/>
  <c r="D5" i="6"/>
  <c r="D23" i="6" s="1"/>
  <c r="C5" i="6"/>
  <c r="N72" i="5"/>
  <c r="N71" i="5"/>
  <c r="N70" i="5"/>
  <c r="N69" i="5"/>
  <c r="N68" i="5"/>
  <c r="N67" i="5"/>
  <c r="N57" i="5"/>
  <c r="L47" i="5"/>
  <c r="K47" i="5"/>
  <c r="N47" i="5" s="1"/>
  <c r="N45" i="5"/>
  <c r="K44" i="5"/>
  <c r="K50" i="5" s="1"/>
  <c r="K74" i="5" s="1"/>
  <c r="C44" i="5"/>
  <c r="C50" i="5" s="1"/>
  <c r="C74" i="5" s="1"/>
  <c r="B44" i="5"/>
  <c r="B50" i="5" s="1"/>
  <c r="N42" i="5"/>
  <c r="N44" i="5" s="1"/>
  <c r="L42" i="5"/>
  <c r="L44" i="5" s="1"/>
  <c r="L50" i="5" s="1"/>
  <c r="L74" i="5" s="1"/>
  <c r="L37" i="5"/>
  <c r="K37" i="5"/>
  <c r="C37" i="5"/>
  <c r="B37" i="5"/>
  <c r="N31" i="5"/>
  <c r="N30" i="5"/>
  <c r="N37" i="5" s="1"/>
  <c r="N5" i="5"/>
  <c r="C74" i="4"/>
  <c r="B71" i="4" s="1"/>
  <c r="C69" i="4"/>
  <c r="B69" i="4"/>
  <c r="C53" i="4"/>
  <c r="B53" i="4"/>
  <c r="C40" i="4"/>
  <c r="B40" i="4"/>
  <c r="B23" i="4"/>
  <c r="B34" i="4" s="1"/>
  <c r="B37" i="4" s="1"/>
  <c r="B70" i="4" s="1"/>
  <c r="B74" i="4" s="1"/>
  <c r="B5" i="4"/>
  <c r="C65" i="3"/>
  <c r="D37" i="3"/>
  <c r="C37" i="3"/>
  <c r="D26" i="3"/>
  <c r="C26" i="3"/>
  <c r="D10" i="3"/>
  <c r="C10" i="3"/>
  <c r="D6" i="3"/>
  <c r="C6" i="3"/>
  <c r="D48" i="2"/>
  <c r="C48" i="2"/>
  <c r="C37" i="2" s="1"/>
  <c r="D38" i="2"/>
  <c r="D37" i="2" s="1"/>
  <c r="C38" i="2"/>
  <c r="D30" i="2"/>
  <c r="C30" i="2"/>
  <c r="D14" i="2"/>
  <c r="C14" i="2"/>
  <c r="D5" i="2"/>
  <c r="D23" i="2" s="1"/>
  <c r="C5" i="2"/>
  <c r="C23" i="2" s="1"/>
  <c r="C14" i="3" l="1"/>
  <c r="C19" i="3" s="1"/>
  <c r="C24" i="3" s="1"/>
  <c r="C29" i="3" s="1"/>
  <c r="C32" i="3" s="1"/>
  <c r="D14" i="3"/>
  <c r="D19" i="3" s="1"/>
  <c r="C23" i="6"/>
  <c r="C36" i="7"/>
  <c r="C37" i="7"/>
  <c r="D36" i="7"/>
  <c r="D37" i="7"/>
  <c r="D60" i="6"/>
  <c r="B43" i="9"/>
  <c r="B49" i="9" s="1"/>
  <c r="C60" i="6"/>
  <c r="D24" i="3"/>
  <c r="D29" i="3" s="1"/>
  <c r="D32" i="3" s="1"/>
  <c r="B74" i="5"/>
  <c r="N50" i="5"/>
  <c r="N74" i="5" s="1"/>
  <c r="C60" i="2"/>
  <c r="D60" i="2"/>
  <c r="B73" i="6" l="1"/>
  <c r="B72" i="9"/>
  <c r="D63" i="7"/>
  <c r="D42" i="7"/>
  <c r="D43" i="7" s="1"/>
  <c r="D45" i="7" s="1"/>
  <c r="D46" i="7" s="1"/>
  <c r="C63" i="7"/>
  <c r="C42" i="7"/>
  <c r="C43" i="7" s="1"/>
  <c r="C45" i="7" s="1"/>
  <c r="C46" i="7" s="1"/>
  <c r="C38" i="3"/>
  <c r="C44" i="3" s="1"/>
  <c r="C45" i="3" s="1"/>
  <c r="C47" i="3" s="1"/>
  <c r="C48" i="3" s="1"/>
  <c r="D39" i="3"/>
  <c r="D38" i="3"/>
  <c r="K44" i="9" l="1"/>
  <c r="B5" i="8"/>
  <c r="B23" i="8" s="1"/>
  <c r="B34" i="8" s="1"/>
  <c r="B37" i="8" s="1"/>
  <c r="L44" i="9"/>
  <c r="L46" i="9" s="1"/>
  <c r="K8" i="9"/>
  <c r="C5" i="8"/>
  <c r="C23" i="8" s="1"/>
  <c r="C34" i="8" s="1"/>
  <c r="C37" i="8" s="1"/>
  <c r="C71" i="8" s="1"/>
  <c r="C75" i="8" s="1"/>
  <c r="L8" i="9"/>
  <c r="D65" i="3"/>
  <c r="C5" i="4" s="1"/>
  <c r="C23" i="4" s="1"/>
  <c r="C34" i="4" s="1"/>
  <c r="C37" i="4" s="1"/>
  <c r="D44" i="3"/>
  <c r="D45" i="3" s="1"/>
  <c r="D47" i="3" s="1"/>
  <c r="D48" i="3" s="1"/>
  <c r="L10" i="9" l="1"/>
  <c r="L14" i="9"/>
  <c r="L36" i="9" s="1"/>
  <c r="N8" i="9"/>
  <c r="N14" i="9" s="1"/>
  <c r="N36" i="9" s="1"/>
  <c r="K10" i="9"/>
  <c r="N10" i="9" s="1"/>
  <c r="N17" i="9" s="1"/>
  <c r="K14" i="9"/>
  <c r="K36" i="9" s="1"/>
  <c r="K41" i="9" s="1"/>
  <c r="K46" i="9"/>
  <c r="N46" i="9" s="1"/>
  <c r="N44" i="9"/>
  <c r="K43" i="9" l="1"/>
  <c r="K49" i="9" s="1"/>
  <c r="L41" i="9"/>
  <c r="L43" i="9" s="1"/>
  <c r="L49" i="9" s="1"/>
  <c r="L72" i="9" s="1"/>
  <c r="N41" i="9"/>
  <c r="N43" i="9" s="1"/>
  <c r="K72" i="9" l="1"/>
  <c r="N49" i="9"/>
  <c r="N72" i="9" s="1"/>
</calcChain>
</file>

<file path=xl/sharedStrings.xml><?xml version="1.0" encoding="utf-8"?>
<sst xmlns="http://schemas.openxmlformats.org/spreadsheetml/2006/main" count="2123" uniqueCount="262">
  <si>
    <t>SKONSOLIDOWANE SPRAWOZDANIE Z SYTUACJI FINANSOWEJ NA DZIEŃ 31.12.2018 ROKU</t>
  </si>
  <si>
    <t>AKTYWA</t>
  </si>
  <si>
    <t>nota</t>
  </si>
  <si>
    <t>tys. PLN</t>
  </si>
  <si>
    <t>Stan na 31/12/2018</t>
  </si>
  <si>
    <t>Stan na 31/12/2017</t>
  </si>
  <si>
    <t xml:space="preserve">AKTYWA TRWAŁE </t>
  </si>
  <si>
    <t>Rzeczowe aktywa trwałe</t>
  </si>
  <si>
    <t>Nieruchomości inwestycyjne</t>
  </si>
  <si>
    <t>Wartość firmy</t>
  </si>
  <si>
    <t>Pozostałe aktywa niematerialne</t>
  </si>
  <si>
    <t>Inwestycje w jednostkach zależnych</t>
  </si>
  <si>
    <t>19, 20</t>
  </si>
  <si>
    <t>Aktywa z tytułu podatku odroczonego</t>
  </si>
  <si>
    <t>Pozostałe aktywa finansowe</t>
  </si>
  <si>
    <t>Pozostałe aktywa</t>
  </si>
  <si>
    <t>AKTYWA OBROTOWE</t>
  </si>
  <si>
    <t>Zapasy</t>
  </si>
  <si>
    <t>Należności z tytułu dostaw i usług oraz pozostałe należności</t>
  </si>
  <si>
    <t>Należności z tytułu kontraktów budowlanych i podobne</t>
  </si>
  <si>
    <t>Bieżące aktywa podatkowe</t>
  </si>
  <si>
    <t xml:space="preserve">Pozostałe aktywa </t>
  </si>
  <si>
    <t>Środki pieniężne i ich ekwiwalenty</t>
  </si>
  <si>
    <t>Aktywa klasyfikowane jako przeznaczone do zbycia</t>
  </si>
  <si>
    <t>AKTYWA RAZEM</t>
  </si>
  <si>
    <t>SKONSOLIDOWANE SPRAWOZDANIE Z SYTUACJI FINANSOWEJ NA DZIEŃ 31.12.2018 ROKU -C.D.</t>
  </si>
  <si>
    <t>PASYWA</t>
  </si>
  <si>
    <t>KAPITAŁ WŁASNY</t>
  </si>
  <si>
    <t>Kapitał akcyjny</t>
  </si>
  <si>
    <t>Nadwyżka ze sprzedaży akcji</t>
  </si>
  <si>
    <t>Zyski zatrzymane</t>
  </si>
  <si>
    <t>Wynik wycen odnoszonych bezpośrednio poprzez kapitał własny</t>
  </si>
  <si>
    <t>Kwoty ujęte bezpośrednio w kapitale, związane z aktywami klasyfikowanymi jako przeznaczone do zbycia</t>
  </si>
  <si>
    <t>Kapitały przypadajace na jednostki zalezne dające współkontrole nad spółką</t>
  </si>
  <si>
    <r>
      <t>ZOBOWIĄZANIA</t>
    </r>
    <r>
      <rPr>
        <sz val="10"/>
        <rFont val="Lato Light"/>
        <family val="2"/>
        <charset val="238"/>
      </rPr>
      <t xml:space="preserve"> </t>
    </r>
  </si>
  <si>
    <t>Zobowiązania długoterminowe</t>
  </si>
  <si>
    <t>Długoterminowe zobowiązania z tyt. obligacji  i umowy leasingu</t>
  </si>
  <si>
    <t>34, 38</t>
  </si>
  <si>
    <t>Długoterminowe zobowiązania finansowe z tyt kredytów</t>
  </si>
  <si>
    <t>Pozostałe zobowiązania długoterminowe</t>
  </si>
  <si>
    <t>Rezerwa na świadczenia emerytalne i podobne</t>
  </si>
  <si>
    <t>Rezerwy z tytułu napraw gwarancyjnych</t>
  </si>
  <si>
    <t>Rezerwy z tytułu opcji na akcje</t>
  </si>
  <si>
    <t>Rezerwa z tytułu odroczonego podatku dochodowego</t>
  </si>
  <si>
    <t>Pozostałe rezerwy długoterminowe</t>
  </si>
  <si>
    <t>Przychody przyszłych okresów</t>
  </si>
  <si>
    <t>Zobowiązania krótkoterminowe</t>
  </si>
  <si>
    <t>Zobowiązania z tytułu dostaw i usług oraz pozostałe zobowiązania</t>
  </si>
  <si>
    <t>Zobowiązania z tytułu kontraktów budowlanych i podobnych</t>
  </si>
  <si>
    <t>Krótkoterminowe zobowiązania z tyt. otrzymanych kredytów</t>
  </si>
  <si>
    <t>Krótkoterminowe zobowiązania z tyt. obligacji  i umowy leasingu</t>
  </si>
  <si>
    <t>Pozostałe krótkoterminowe zobowiązania finansowe</t>
  </si>
  <si>
    <t>Bieżące zobowiązania podatkowe</t>
  </si>
  <si>
    <t>Rezerwy na świadczenia emerytalne i podobne</t>
  </si>
  <si>
    <t>Rezerwy krótkoterminowe</t>
  </si>
  <si>
    <t>Pozostałe zobowiązania</t>
  </si>
  <si>
    <t>Zobowiązania związane z aktywami trwałymi zaklasyfikowanymi jako przeznaczone do sprzedaży</t>
  </si>
  <si>
    <t>PASYWA RAZEM</t>
  </si>
  <si>
    <t>Kraków, 30 kwietnia 2019 r.</t>
  </si>
  <si>
    <t>SKONSOLIDOWANY RACHUNEK ZYSKÓW I STRAT ORAZ SPRAWOZDANIE Z POZOSTAŁYCH CAŁKOWITYCH DOCHODÓW ZA OKRES 01.01.2018 - 31.12.2018</t>
  </si>
  <si>
    <t>SKONSOLIDOWANY RACHUNEK ZYSKÓW I STRAT                                          (Wariant kalkulacyjny)</t>
  </si>
  <si>
    <t>tys.PLN</t>
  </si>
  <si>
    <t>Okres zakończony 31/12/2018</t>
  </si>
  <si>
    <t>Okres zakończony 31/12/2017</t>
  </si>
  <si>
    <t>Działalność kontynuowana</t>
  </si>
  <si>
    <t>PRZYCHODY ZE SPRZEDAŻY</t>
  </si>
  <si>
    <t>5, 6</t>
  </si>
  <si>
    <t>Przychody ze sprzedaży wyrobów</t>
  </si>
  <si>
    <t xml:space="preserve">Przychody ze sprzedaży usług </t>
  </si>
  <si>
    <t>Przychody ze sprzedaży towarów i materiałów</t>
  </si>
  <si>
    <t>Koszt własny sprzedaży  (koszt sprzedanych produktów, usług, towarów i materiałów)</t>
  </si>
  <si>
    <t>Koszt wytworzenia sprzedanych wyrobów</t>
  </si>
  <si>
    <t>Koszt sprzedanych usług</t>
  </si>
  <si>
    <t>Koszt sprzedanych towarów i materiałów</t>
  </si>
  <si>
    <t>ZYSK (STRATA) BRUTTO ZE SPRZEDAŻY</t>
  </si>
  <si>
    <t>Koszty sprzedaży</t>
  </si>
  <si>
    <t>Koszty ogólnego zarządu</t>
  </si>
  <si>
    <t>Pozostałe przychody operacyjne</t>
  </si>
  <si>
    <t>Pozostałe koszty operacyjne</t>
  </si>
  <si>
    <t>ZYSK (STRATA) NA DZIAŁALNOŚCI OPERACYJNEJ</t>
  </si>
  <si>
    <t>Przychody finansowe</t>
  </si>
  <si>
    <t>Koszty finansowe</t>
  </si>
  <si>
    <t>Udział w zyskach jednostek stowarzyszonych</t>
  </si>
  <si>
    <t>Zysk ze sprzedaży udziałów w jednostce stowarzyszonej</t>
  </si>
  <si>
    <t>Zysk (strata) przed opodatkowaniem</t>
  </si>
  <si>
    <t>Podatek dochodowy</t>
  </si>
  <si>
    <t>Część bieżąca</t>
  </si>
  <si>
    <t>Część odroczona</t>
  </si>
  <si>
    <t>Zysk (strata) netto z działalności  kontynuowanej</t>
  </si>
  <si>
    <t>Działalność zaniechana</t>
  </si>
  <si>
    <t>Zysk (strata) netto z działalności zaniechanej</t>
  </si>
  <si>
    <t>ZYSK (STRATA) NETTO</t>
  </si>
  <si>
    <t>SKONSOLIDOWANY RACHUNEK ZYSKÓW I STRAT ORAZ SPRAWOZDANIE Z POZOSTAŁYCH CAŁKOWITYCH DOCHODÓW ZA OKRES 01.01.2018 - 31.12.2018 - C.D.</t>
  </si>
  <si>
    <t>Zysk (strata) netto, z tego przypadający:</t>
  </si>
  <si>
    <t>Akcjonariuszom podmiotu dominującego</t>
  </si>
  <si>
    <t>Akcjonariuszom mniejszościowym</t>
  </si>
  <si>
    <t>- </t>
  </si>
  <si>
    <t>Zysk (strata) netto na jedną akcję zwykłą</t>
  </si>
  <si>
    <t>(w zł/gr na jedną akcję):</t>
  </si>
  <si>
    <t>z działalności kontynuowanej:</t>
  </si>
  <si>
    <t>- podstawowy</t>
  </si>
  <si>
    <t>- rozwodniony</t>
  </si>
  <si>
    <t>z działalności kontynuowanej i zaniechanej:</t>
  </si>
  <si>
    <t>POZOSTAŁE CAŁKOWITE DOCHODY NETTO</t>
  </si>
  <si>
    <t>Składniki, które nie zostaną przeniesione w późniejszych okresach do rachunku zysków i strat:</t>
  </si>
  <si>
    <t>Skutki przeszacowania aktywów trwałych</t>
  </si>
  <si>
    <t xml:space="preserve">Udział w skutkach przeszacowania aktywów trwałych jednostek stowarzyszonych </t>
  </si>
  <si>
    <t xml:space="preserve">Przeszacowanie zobowiązań z tytułu świadczeń pracowniczych </t>
  </si>
  <si>
    <t xml:space="preserve">Inne </t>
  </si>
  <si>
    <t>Składniki, które mogą zostać przeniesione w późniejszych okresach do rachunku zysków i strat:</t>
  </si>
  <si>
    <t xml:space="preserve">Różnice kursowe z przeliczenia jednostek zagranicznych </t>
  </si>
  <si>
    <t xml:space="preserve">                    -   </t>
  </si>
  <si>
    <t xml:space="preserve">Skutki przeszacowania aktywów finansowych dostępnych do sprzedaży </t>
  </si>
  <si>
    <t xml:space="preserve">Efektywną część zysków i strat związanych z instrumentem zabezpieczającym w ramach zabezpieczenia przepływów pieniężnych </t>
  </si>
  <si>
    <t>-</t>
  </si>
  <si>
    <t xml:space="preserve">Pozostałe całkowite dochody netto razem </t>
  </si>
  <si>
    <t>SUMA CAŁKOWITYCH DOCHODÓW</t>
  </si>
  <si>
    <t>SKONSOLIDOWANE SPRAWOZDANIE Z PRZEPŁYWÓW PIENIĘŻNYCH 
ZA OKRES OD 1 STYCZNIA 2018 DO 31 GRUDNIA 2018 [METODA POŚREDNIA]</t>
  </si>
  <si>
    <t>Przepływy pieniężne z działalności operacyjnej</t>
  </si>
  <si>
    <t>Zysk za rok obrotowy</t>
  </si>
  <si>
    <t>Korekty: Koszt podatku dochodowego ujęty w wyniku</t>
  </si>
  <si>
    <t>Udział w zysku jednostek stowarzyszonych</t>
  </si>
  <si>
    <t>Koszty finansowe ujęte w wyniku</t>
  </si>
  <si>
    <t>Przychody z inwestycji ujęte w wyniku</t>
  </si>
  <si>
    <t>Zysk ze zbycia składników rzeczowych aktywów trwałych</t>
  </si>
  <si>
    <t>Zysk/strata z tytułu likwidacji środków trwałych</t>
  </si>
  <si>
    <t>(Zysk) / strata netto z wyceny zobowiązań finansowych wycenianych w skorygowanej cenie nabycia</t>
  </si>
  <si>
    <t>Zysk/strata z tytułu zmiany przeznaczenia środków trwałych</t>
  </si>
  <si>
    <t>Zysk ze zbycia jednostki zależnej</t>
  </si>
  <si>
    <t xml:space="preserve">Korekta konsolidacyjna wartości aktywów finansowych </t>
  </si>
  <si>
    <t>Zysk/strata z tytułu zwrotu wartości inwestycji długoterminowych</t>
  </si>
  <si>
    <t>Strata z tytułu utraty wartości należności z tytułu dostaw i usług</t>
  </si>
  <si>
    <t>Odwrócenie odpisu z tytułu utraty wartości należności z tytułu dostaw i usług</t>
  </si>
  <si>
    <t>Amortyzacja i umorzenie aktywów trwałych</t>
  </si>
  <si>
    <t>Utrata wartości aktywów trwałych</t>
  </si>
  <si>
    <t>(Dodatnie) / ujemne różnice kursowe netto</t>
  </si>
  <si>
    <t>Korekta związana z konsolidacją spółki zależnej Hoteliga International Sp. z o.o.</t>
  </si>
  <si>
    <t>Zmiany w kapitale obrotowym:</t>
  </si>
  <si>
    <t>(Zwiększenie) / zmniejszenie salda należności z tytułu dostaw i usług oraz pozostałych należności</t>
  </si>
  <si>
    <t>(Zwiększenie) / zmniejszenie należności z tytułu kontraktów budowlanych</t>
  </si>
  <si>
    <t>(Zwiększenie) / zmniejszenie stanu zapasów</t>
  </si>
  <si>
    <t>(Zwiększenie) / zmniejszenie pozostałych aktywów</t>
  </si>
  <si>
    <t xml:space="preserve">Zmniejszenie salda zobowiązań z tytułu dostaw i usług oraz pozostałych zobowiązań </t>
  </si>
  <si>
    <t>Zwiększenie / (zmniejszenie) zobowiązań z tytułu kontraktów budowlanych</t>
  </si>
  <si>
    <t>Zwiększenie / (zmniejszenie) rezerw</t>
  </si>
  <si>
    <t>Zwiększenie / (zmniejszenie) przychodów przyszłych okresów</t>
  </si>
  <si>
    <t>Zwiększenie / (zmniejszenie) pozostałych zobowiązań</t>
  </si>
  <si>
    <t>Środki pieniężne wygenerowane na działalności operacyjnej</t>
  </si>
  <si>
    <t>Zapłacone odsetki</t>
  </si>
  <si>
    <t>Zapłacony podatek dochodowy</t>
  </si>
  <si>
    <t>ŚRODKI PIENIĘŻNE NETTO Z DZIAŁALNOŚCI OPERACYJNEJ</t>
  </si>
  <si>
    <t>SKONSOLIDOWANE SPRAWOZDANIE Z PRZEPŁYWÓW PIENIĘŻNYCH 
ZA OKRES OD 1 STYCZNIA 2018 DO 31 GRUDNIA 2018 [METODA POŚREDNIA] - C.D.</t>
  </si>
  <si>
    <t>Przepływy pieniężne z działalności inwestycyjnej</t>
  </si>
  <si>
    <t>Płatności z tytułu nabycia aktywów finansowych</t>
  </si>
  <si>
    <t>Otrzymane odsetki od jedn. powiązanych</t>
  </si>
  <si>
    <t>Pożyczki otrzymane od jednostek powiązanych</t>
  </si>
  <si>
    <t>Pożyczki udzielone jednostkom powiązanym</t>
  </si>
  <si>
    <t>Pożyczki zwrócone jednostkom powiązanym</t>
  </si>
  <si>
    <t>Płatności za rzeczowe aktywa trwałe</t>
  </si>
  <si>
    <t>Wpływy z tytułu zbycia składników rzeczowych aktywów trwałych</t>
  </si>
  <si>
    <t>Płatności za aktywa niematerialne</t>
  </si>
  <si>
    <t>Wydatki netto z tytułu przejęcia jednostek zależnych</t>
  </si>
  <si>
    <t>Inne wpływy/wydatki inwestycyjne</t>
  </si>
  <si>
    <t>Wpływy netto z tytułu przejęcia jednostki zależnej</t>
  </si>
  <si>
    <t>ŚRODKI PIENIĘŻNE NETTO (WYDANE) / WYGENEROWANE                                W ZWIĄZKU Z DZIAŁALNOŚCIĄ INWESTYCYJNĄ</t>
  </si>
  <si>
    <t>Przepływy pieniężne z działalności finansowej</t>
  </si>
  <si>
    <t>Wpływy z tytułu emisji własnych akcji</t>
  </si>
  <si>
    <t xml:space="preserve">Wpływy z tytułu emisji obligacji </t>
  </si>
  <si>
    <t xml:space="preserve">Płatności z tytułu kosztów emisji akcji </t>
  </si>
  <si>
    <t>Spłata odsetek od obligacji</t>
  </si>
  <si>
    <t>Spłata rat kredytowych</t>
  </si>
  <si>
    <t>Spłata odsetek od kredytu</t>
  </si>
  <si>
    <t>Płatności z tytułu wykupu obligacji</t>
  </si>
  <si>
    <t>Spłata odsetek od pożyczek otrzymanych od jednostek zależnych</t>
  </si>
  <si>
    <t>Zaciągnięcie kredytu długoterminowego</t>
  </si>
  <si>
    <t>Wpływy z pożyczek</t>
  </si>
  <si>
    <t>Wpływy ze spłaty udzielonych pożyczek</t>
  </si>
  <si>
    <t>Dywidendy wypłacone na rzecz właścicieli</t>
  </si>
  <si>
    <t>Spłata zadłużenia z tyt. umów leasingu (leasing, odsetki, pozostałe)</t>
  </si>
  <si>
    <t>ŚRODKI PIENIĘŻNE NETTO WYKORZYSTANE W DZIAŁALNOŚCI FINANSOWEJ</t>
  </si>
  <si>
    <t>Zwiększenie netto środków pieniężnych i ich ekwiwalentów</t>
  </si>
  <si>
    <t>Środki pieniężne i ich ekwiwalenty na początek okresu sprawozdawczego</t>
  </si>
  <si>
    <t>Wpływ zmian kursów walut na saldo środków pieniężnych w walutach obcych</t>
  </si>
  <si>
    <t>Wpływ odsetek z tyt. środków pieniężnych naliczonych do dnia bilansowego</t>
  </si>
  <si>
    <t>ŚRODKI PIENIĘŻNE I ICH EKWIWALENTY NA KONIEC OKRESU SPRAWOZDAWCZEGO</t>
  </si>
  <si>
    <t>SKONSOLIDOWANE SPRAWOZDANIE ZE ZMIAN W KAPITALE WŁASNYM ZA OKRES SPRAWOZDAWCZY KOŃCZĄCY SIĘ 31 GRUDNIA 2018 ROKU</t>
  </si>
  <si>
    <t>Kapitał podstawowy</t>
  </si>
  <si>
    <t>Kapitał rezerwowy ogółem</t>
  </si>
  <si>
    <t>Kapitał rezerwowy z przeszac. Rzeczowych aktywów trwałych</t>
  </si>
  <si>
    <t>Kapitał rezerwowy z przeszac. Inwestycji</t>
  </si>
  <si>
    <t>Kapitał rezerwowy na świadczenia pracownicze rozliczane instrumentami kapitałowymi</t>
  </si>
  <si>
    <t>Kapitał rezerwowy na zabezpieczenia</t>
  </si>
  <si>
    <t>Kapitał rezerwowy z przewalutowania</t>
  </si>
  <si>
    <t>Nadwyżka ze sprzedaży opcji na obligacje zamienne</t>
  </si>
  <si>
    <t>Przypadające akcjonariuszom jednostki dominującej</t>
  </si>
  <si>
    <t>Przypadające udziałom niedającym kontroli</t>
  </si>
  <si>
    <t>Razem</t>
  </si>
  <si>
    <t>Stan na 1 stycznia 2017 roku (z poprzedniego sprawozdania)</t>
  </si>
  <si>
    <t xml:space="preserve">                -   </t>
  </si>
  <si>
    <t xml:space="preserve">            -   </t>
  </si>
  <si>
    <t xml:space="preserve">                 -   </t>
  </si>
  <si>
    <t xml:space="preserve">                    -  </t>
  </si>
  <si>
    <t xml:space="preserve">Przekształcenia      </t>
  </si>
  <si>
    <t xml:space="preserve">- </t>
  </si>
  <si>
    <t xml:space="preserve">-  </t>
  </si>
  <si>
    <t xml:space="preserve"> -   </t>
  </si>
  <si>
    <t>Stan na 1 stycznia 2017 roku (po przekształceniach)</t>
  </si>
  <si>
    <t>Zysk netto za rok obrotowy</t>
  </si>
  <si>
    <t>Pozostałe całkowite dochody za rok obrotowy (netto)</t>
  </si>
  <si>
    <t>Suma całkowitych dochodów</t>
  </si>
  <si>
    <t>Wykorzystanie rezerwy w ramach planu pracowniczych opcji na akcję</t>
  </si>
  <si>
    <t xml:space="preserve">-    </t>
  </si>
  <si>
    <t>Ujęcie płatności dokonywanych na bazie akcji</t>
  </si>
  <si>
    <t xml:space="preserve"> -</t>
  </si>
  <si>
    <t>Wypłata dywidendy</t>
  </si>
  <si>
    <t>Stan na 31 grudnia 2017 roku</t>
  </si>
  <si>
    <t xml:space="preserve">              -   </t>
  </si>
  <si>
    <t xml:space="preserve">           -   </t>
  </si>
  <si>
    <t xml:space="preserve">                   -   </t>
  </si>
  <si>
    <t xml:space="preserve">               -   </t>
  </si>
  <si>
    <t xml:space="preserve">                  -</t>
  </si>
  <si>
    <t xml:space="preserve">-   </t>
  </si>
  <si>
    <t>Emisja akcji zwykłych</t>
  </si>
  <si>
    <t>Emisja akcji zwykłych w ramach planu pracowniczych opcji na akcje</t>
  </si>
  <si>
    <t>Emisja akcji zwykłych z tytułu świadczonych usług doradczych</t>
  </si>
  <si>
    <t>Emisja zamiennych akcji preferencyjnych bez prawa do głosu</t>
  </si>
  <si>
    <t>Emisja obligacji zamiennych</t>
  </si>
  <si>
    <t>Koszty emisji akcji</t>
  </si>
  <si>
    <t>Odkup akcji zwykłych</t>
  </si>
  <si>
    <t>Koszty odkupu akcji zwykłych</t>
  </si>
  <si>
    <t>Emisja akcji powyżej ceny nominalnej</t>
  </si>
  <si>
    <t>Przeniesienie do zysków zatrzymanych</t>
  </si>
  <si>
    <t>Z podziału zysku</t>
  </si>
  <si>
    <t>Przeniesienie na kapitał zapasowy</t>
  </si>
  <si>
    <t>Pokrycoe strat z lat poprzednich</t>
  </si>
  <si>
    <t>Zapłata dot. Lat poprzednich jako skutek przejścia na MSSF</t>
  </si>
  <si>
    <t>Podatek dochodowy związany z transakcjami z właścicielami</t>
  </si>
  <si>
    <t>Stan na 31 grudnia  2017 roku</t>
  </si>
  <si>
    <t>SKONSOLIDOWANE SPRAWOZDANIE ZE ZMIAN W KAPITALE WŁASNYM ZA OKRES SPRAWOZDAWCZY KOŃCZĄCY SIĘ 31 GRUDNIA 2018 ROKU - C.D.</t>
  </si>
  <si>
    <t>Stan na 1 stycznia 2018 roku (z poprzedniego sprawozdania)</t>
  </si>
  <si>
    <t>Stan na 1 stycznia 2018 roku (po przekształceniach)</t>
  </si>
  <si>
    <t>Stan na 31 grudnia 2018 roku</t>
  </si>
  <si>
    <t>Warranty wydane w ramach planu pracowniczych opcji na akcje</t>
  </si>
  <si>
    <t>Pokrycie strat z lat poprzednich</t>
  </si>
  <si>
    <t>Zysk dot. lat poprzednich jako skutek przejścia na MSSF</t>
  </si>
  <si>
    <t>Stan na 31 grudnia  2018 roku</t>
  </si>
  <si>
    <t>JEDNOSTKOWE SPRAWOZDANIE Z SYTUACJI FINANSOWEJ NA DZIEŃ 31.12.2018 ROKU</t>
  </si>
  <si>
    <t>JEDNOSTKOWE SPRAWOZDANIE Z SYTUACJI FINANSOWEJ NA DZIEŃ 31.12.2018 ROKU -C.D.</t>
  </si>
  <si>
    <t>JEDNOSTKOWY RACHUNEK ZYSKÓW I STRAT ORAZ SPRAWOZDANIE Z POZOSTAŁYCH CAŁKOWITYCH DOCHODÓW ZA OKRES 01.01.2018 - 31.12.2018</t>
  </si>
  <si>
    <t>JEDNOSTKOWY RACHUNEK ZYSKÓW I STRAT                                          (Wariant kalkulacyjny)</t>
  </si>
  <si>
    <t>JEDNOSTKOWY RACHUNEK ZYSKÓW I STRAT ORAZ SPRAWOZDANIE Z POZOSTAŁYCH CAŁKOWITYCH DOCHODÓW ZA OKRES 01.01.2018 - 31.12.2018 - C.D.</t>
  </si>
  <si>
    <t>JEDNOSTKOWE SPRAWOZDANIE Z PRZEPŁYWÓW PIENIĘŻNYCH                                               ZA OKRES OD 1 STYCZNIA 2018 DO 31 GRUDNIA 2018
[METODA POŚREDNIA]</t>
  </si>
  <si>
    <t>Korekta rozliczenia o połączenie ze spółką zależną środków pieniężnych</t>
  </si>
  <si>
    <t xml:space="preserve">                 -  </t>
  </si>
  <si>
    <t>JEDNOSTKOWE SPRAWOZDANIE Z PRZEPŁYWÓW PIENIĘŻNYCH
ZA OKRES OD 1 STYCZNIA 2018 DO 31 GRUDNIA 2018 [METODA POŚREDNIA] - C.D.</t>
  </si>
  <si>
    <t>Inne wpływy/ wydatki inwestycyjne</t>
  </si>
  <si>
    <t>ŚRODKI PIENIĘŻNE NETTO (WYDANE) / WYGENEROWANE                                               W ZWIĄZKU Z DZIAŁALNOŚCIĄ INWESTYCYJNĄ</t>
  </si>
  <si>
    <t>Spłata pożyczki od jedn. powiązanej</t>
  </si>
  <si>
    <t>Wpływy z pożyczek od jedn pow SMOS</t>
  </si>
  <si>
    <t>JEDNOSTKOWE SPRAWOZDANIE ZE ZMIAN W KAPITALE WŁASNYM ZA OKRES SPRAWOZDAWCZY KOŃCZĄCY SIĘ 31 GRUDNIA 2018 ROKU</t>
  </si>
  <si>
    <t>Zysk. dot. lat poprzednich jako skutek przejścia na MSSF</t>
  </si>
  <si>
    <t>JEDNOSTKOWE SPRAWOZDANIE ZE ZMIAN W KAPITALE WŁASNYM ZA OKRES SPRAWOZDAWCZY KOŃCZĄCY SIĘ 31 GRUDNIA 2018 ROKU - C.D.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</si>
</sst>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\-"/>
    <numFmt numFmtId="165" formatCode="_-* #,##0\ _z_ł_-;\-* #,##0\ _z_ł_-;_-* &quot;-&quot;??\ _z_ł_-;_-@_-"/>
    <numFmt numFmtId="166" formatCode="_-* #,##0.00\ _z_ł_-;\-* #,##0.00\ _z_ł_-;_-* &quot;-&quot;??\ _z_ł_-;_-@_-"/>
    <numFmt numFmtId="167" formatCode="_-* #,##0\ _z_ł_-;\-* #,##0\ _z_ł_-;_-* &quot;-&quot;\ _z_ł_-;_-@_-"/>
    <numFmt numFmtId="168" formatCode="#,##0\ _z_ł"/>
    <numFmt numFmtId="169" formatCode="#,##0_ ;\-#,##0\ 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rgb="FFE73E2A"/>
      <name val="Lato Light"/>
      <family val="2"/>
      <charset val="238"/>
    </font>
    <font>
      <sz val="7"/>
      <color rgb="FFE73E2A"/>
      <name val="Lato Light"/>
      <family val="2"/>
      <charset val="238"/>
    </font>
    <font>
      <sz val="11"/>
      <color rgb="FFE73E2A"/>
      <name val="Lato Light"/>
      <family val="2"/>
      <charset val="238"/>
    </font>
    <font>
      <sz val="9"/>
      <color theme="1"/>
      <name val="Lato Light"/>
      <family val="2"/>
      <charset val="238"/>
    </font>
    <font>
      <sz val="9"/>
      <color rgb="FFE73E2A"/>
      <name val="Lato Light"/>
      <family val="2"/>
      <charset val="238"/>
    </font>
    <font>
      <sz val="9"/>
      <name val="Lato Light"/>
      <family val="2"/>
      <charset val="238"/>
    </font>
    <font>
      <sz val="8"/>
      <color theme="1"/>
      <name val="Lato Light"/>
      <family val="2"/>
      <charset val="238"/>
    </font>
    <font>
      <sz val="10"/>
      <name val="Lato Light"/>
      <family val="2"/>
      <charset val="238"/>
    </font>
    <font>
      <sz val="10"/>
      <color theme="1"/>
      <name val="Lato Light"/>
      <family val="2"/>
      <charset val="238"/>
    </font>
    <font>
      <sz val="11"/>
      <name val="Lato Light"/>
      <family val="2"/>
      <charset val="238"/>
    </font>
    <font>
      <sz val="8.5"/>
      <color rgb="FFE73E2A"/>
      <name val="Lato Light"/>
      <family val="2"/>
      <charset val="238"/>
    </font>
    <font>
      <sz val="8.5"/>
      <color theme="1"/>
      <name val="Lato Light"/>
      <family val="2"/>
      <charset val="238"/>
    </font>
    <font>
      <sz val="8.5"/>
      <name val="Lato Light"/>
      <family val="2"/>
      <charset val="238"/>
    </font>
    <font>
      <sz val="8.5"/>
      <color rgb="FF0D0D0D"/>
      <name val="Lato Light"/>
      <family val="2"/>
      <charset val="238"/>
    </font>
    <font>
      <sz val="10"/>
      <color rgb="FFE73E2A"/>
      <name val="Arial"/>
      <family val="2"/>
      <charset val="238"/>
    </font>
    <font>
      <sz val="8"/>
      <color rgb="FF0D0D0D"/>
      <name val="Arial"/>
      <family val="2"/>
      <charset val="238"/>
    </font>
    <font>
      <sz val="9"/>
      <color rgb="FFE73E2A"/>
      <name val="Arial"/>
      <family val="2"/>
      <charset val="238"/>
    </font>
    <font>
      <sz val="8"/>
      <color rgb="FFE73E2A"/>
      <name val="Arial"/>
      <family val="2"/>
      <charset val="238"/>
    </font>
    <font>
      <sz val="7"/>
      <name val="Arial"/>
      <family val="2"/>
      <charset val="238"/>
    </font>
    <font>
      <sz val="7"/>
      <color rgb="FFE73E2A"/>
      <name val="Arial"/>
      <family val="2"/>
      <charset val="238"/>
    </font>
    <font>
      <sz val="7"/>
      <color theme="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rgb="FFE73E2A"/>
      </top>
      <bottom/>
      <diagonal/>
    </border>
    <border>
      <left/>
      <right/>
      <top/>
      <bottom style="thin">
        <color rgb="FFE73E2A"/>
      </bottom>
      <diagonal/>
    </border>
    <border>
      <left/>
      <right/>
      <top style="thin">
        <color rgb="FFE73E2A"/>
      </top>
      <bottom style="thin">
        <color rgb="FFE73E2A"/>
      </bottom>
      <diagonal/>
    </border>
    <border>
      <left style="thin">
        <color rgb="FFE73E2A"/>
      </left>
      <right/>
      <top style="thin">
        <color rgb="FFE73E2A"/>
      </top>
      <bottom style="thin">
        <color rgb="FFE73E2A"/>
      </bottom>
      <diagonal/>
    </border>
    <border>
      <left style="thin">
        <color rgb="FFE73E2A"/>
      </left>
      <right style="thin">
        <color rgb="FFE73E2A"/>
      </right>
      <top style="thin">
        <color rgb="FFE73E2A"/>
      </top>
      <bottom/>
      <diagonal/>
    </border>
    <border>
      <left style="thin">
        <color rgb="FFE73E2A"/>
      </left>
      <right/>
      <top style="thin">
        <color rgb="FFE73E2A"/>
      </top>
      <bottom/>
      <diagonal/>
    </border>
    <border>
      <left style="thin">
        <color rgb="FFE73E2A"/>
      </left>
      <right style="thin">
        <color rgb="FFE73E2A"/>
      </right>
      <top/>
      <bottom style="thin">
        <color rgb="FFE73E2A"/>
      </bottom>
      <diagonal/>
    </border>
    <border>
      <left style="thin">
        <color rgb="FFE73E2A"/>
      </left>
      <right/>
      <top/>
      <bottom style="thin">
        <color rgb="FFE73E2A"/>
      </bottom>
      <diagonal/>
    </border>
    <border>
      <left/>
      <right style="thin">
        <color rgb="FFE73E2A"/>
      </right>
      <top style="thin">
        <color rgb="FFE73E2A"/>
      </top>
      <bottom/>
      <diagonal/>
    </border>
    <border>
      <left style="thin">
        <color rgb="FFE73E2A"/>
      </left>
      <right/>
      <top/>
      <bottom/>
      <diagonal/>
    </border>
    <border>
      <left/>
      <right style="thin">
        <color rgb="FFE73E2A"/>
      </right>
      <top/>
      <bottom/>
      <diagonal/>
    </border>
    <border>
      <left/>
      <right style="thin">
        <color rgb="FFE73E2A"/>
      </right>
      <top/>
      <bottom style="thin">
        <color rgb="FFE73E2A"/>
      </bottom>
      <diagonal/>
    </border>
    <border>
      <left/>
      <right style="thin">
        <color rgb="FFE73E2A"/>
      </right>
      <top style="thin">
        <color rgb="FFE73E2A"/>
      </top>
      <bottom style="thin">
        <color rgb="FFE73E2A"/>
      </bottom>
      <diagonal/>
    </border>
  </borders>
  <cellStyleXfs count="4">
    <xf numFmtId="0" fontId="0" fillId="0" borderId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3">
    <xf numFmtId="0" fontId="0" fillId="0" borderId="0" xfId="0"/>
    <xf numFmtId="0" fontId="1" fillId="0" borderId="0" xfId="1"/>
    <xf numFmtId="0" fontId="2" fillId="2" borderId="3" xfId="1" applyFont="1" applyFill="1" applyBorder="1" applyAlignment="1">
      <alignment horizontal="right" vertical="center" wrapText="1"/>
    </xf>
    <xf numFmtId="0" fontId="3" fillId="3" borderId="3" xfId="1" applyFont="1" applyFill="1" applyBorder="1" applyAlignment="1">
      <alignment horizontal="left" vertical="center"/>
    </xf>
    <xf numFmtId="0" fontId="3" fillId="3" borderId="3" xfId="1" applyFont="1" applyFill="1" applyBorder="1" applyAlignment="1">
      <alignment horizontal="right" vertical="center"/>
    </xf>
    <xf numFmtId="0" fontId="4" fillId="4" borderId="3" xfId="1" applyFont="1" applyFill="1" applyBorder="1" applyAlignment="1">
      <alignment horizontal="right" vertical="center" wrapText="1"/>
    </xf>
    <xf numFmtId="0" fontId="5" fillId="3" borderId="3" xfId="1" applyFont="1" applyFill="1" applyBorder="1" applyAlignment="1">
      <alignment horizontal="left" vertical="center"/>
    </xf>
    <xf numFmtId="0" fontId="5" fillId="3" borderId="3" xfId="1" applyFont="1" applyFill="1" applyBorder="1" applyAlignment="1">
      <alignment horizontal="right" vertical="center"/>
    </xf>
    <xf numFmtId="3" fontId="5" fillId="4" borderId="3" xfId="1" applyNumberFormat="1" applyFont="1" applyFill="1" applyBorder="1" applyAlignment="1">
      <alignment horizontal="right" vertical="center" wrapText="1"/>
    </xf>
    <xf numFmtId="0" fontId="5" fillId="3" borderId="0" xfId="1" applyFont="1" applyFill="1" applyAlignment="1">
      <alignment horizontal="left" vertical="center"/>
    </xf>
    <xf numFmtId="0" fontId="5" fillId="3" borderId="0" xfId="1" applyFont="1" applyFill="1" applyAlignment="1">
      <alignment horizontal="right" vertical="center" wrapText="1"/>
    </xf>
    <xf numFmtId="3" fontId="5" fillId="4" borderId="0" xfId="1" applyNumberFormat="1" applyFont="1" applyFill="1" applyAlignment="1">
      <alignment horizontal="right" vertical="center" wrapText="1"/>
    </xf>
    <xf numFmtId="164" fontId="5" fillId="4" borderId="0" xfId="1" applyNumberFormat="1" applyFont="1" applyFill="1" applyAlignment="1">
      <alignment horizontal="right" vertical="center" wrapText="1"/>
    </xf>
    <xf numFmtId="165" fontId="5" fillId="4" borderId="0" xfId="1" applyNumberFormat="1" applyFont="1" applyFill="1" applyAlignment="1">
      <alignment horizontal="right" vertical="center" wrapText="1"/>
    </xf>
    <xf numFmtId="0" fontId="5" fillId="3" borderId="0" xfId="1" applyFont="1" applyFill="1" applyAlignment="1">
      <alignment horizontal="right" vertical="center"/>
    </xf>
    <xf numFmtId="0" fontId="5" fillId="4" borderId="0" xfId="1" applyFont="1" applyFill="1" applyAlignment="1">
      <alignment horizontal="right" vertical="center" wrapText="1"/>
    </xf>
    <xf numFmtId="0" fontId="6" fillId="3" borderId="3" xfId="1" applyFont="1" applyFill="1" applyBorder="1" applyAlignment="1">
      <alignment horizontal="left" vertical="center"/>
    </xf>
    <xf numFmtId="0" fontId="6" fillId="3" borderId="3" xfId="1" applyFont="1" applyFill="1" applyBorder="1" applyAlignment="1">
      <alignment horizontal="right" vertical="center"/>
    </xf>
    <xf numFmtId="3" fontId="6" fillId="4" borderId="3" xfId="1" applyNumberFormat="1" applyFont="1" applyFill="1" applyBorder="1" applyAlignment="1">
      <alignment horizontal="right" vertical="center" wrapText="1"/>
    </xf>
    <xf numFmtId="0" fontId="6" fillId="4" borderId="0" xfId="1" applyFont="1" applyFill="1" applyAlignment="1">
      <alignment horizontal="right" vertical="center"/>
    </xf>
    <xf numFmtId="0" fontId="6" fillId="4" borderId="0" xfId="1" applyFont="1" applyFill="1" applyAlignment="1">
      <alignment horizontal="right" vertical="center" wrapText="1"/>
    </xf>
    <xf numFmtId="0" fontId="2" fillId="4" borderId="0" xfId="1" applyFont="1" applyFill="1" applyAlignment="1">
      <alignment horizontal="left" vertical="center"/>
    </xf>
    <xf numFmtId="0" fontId="7" fillId="3" borderId="3" xfId="1" applyFont="1" applyFill="1" applyBorder="1" applyAlignment="1">
      <alignment horizontal="left" vertical="center"/>
    </xf>
    <xf numFmtId="0" fontId="7" fillId="3" borderId="3" xfId="1" applyFont="1" applyFill="1" applyBorder="1" applyAlignment="1">
      <alignment horizontal="right" vertical="center"/>
    </xf>
    <xf numFmtId="3" fontId="8" fillId="4" borderId="3" xfId="1" applyNumberFormat="1" applyFont="1" applyFill="1" applyBorder="1" applyAlignment="1">
      <alignment horizontal="right" vertical="center" wrapText="1"/>
    </xf>
    <xf numFmtId="0" fontId="7" fillId="3" borderId="0" xfId="1" applyFont="1" applyFill="1" applyAlignment="1">
      <alignment horizontal="left" vertical="center"/>
    </xf>
    <xf numFmtId="0" fontId="7" fillId="3" borderId="0" xfId="1" applyFont="1" applyFill="1" applyAlignment="1">
      <alignment horizontal="right" vertical="center"/>
    </xf>
    <xf numFmtId="3" fontId="8" fillId="4" borderId="0" xfId="1" applyNumberFormat="1" applyFont="1" applyFill="1" applyAlignment="1">
      <alignment horizontal="right" vertical="center" wrapText="1"/>
    </xf>
    <xf numFmtId="0" fontId="7" fillId="3" borderId="0" xfId="1" applyFont="1" applyFill="1" applyAlignment="1">
      <alignment horizontal="left" vertical="center" wrapText="1"/>
    </xf>
    <xf numFmtId="0" fontId="9" fillId="3" borderId="2" xfId="1" applyFont="1" applyFill="1" applyBorder="1" applyAlignment="1">
      <alignment horizontal="left" vertical="center"/>
    </xf>
    <xf numFmtId="0" fontId="9" fillId="3" borderId="2" xfId="1" applyFont="1" applyFill="1" applyBorder="1" applyAlignment="1">
      <alignment horizontal="right" vertical="center"/>
    </xf>
    <xf numFmtId="3" fontId="8" fillId="4" borderId="2" xfId="1" applyNumberFormat="1" applyFont="1" applyFill="1" applyBorder="1" applyAlignment="1">
      <alignment horizontal="right" vertical="center" wrapText="1"/>
    </xf>
    <xf numFmtId="49" fontId="7" fillId="3" borderId="0" xfId="1" applyNumberFormat="1" applyFont="1" applyFill="1" applyAlignment="1">
      <alignment horizontal="right" vertical="center"/>
    </xf>
    <xf numFmtId="0" fontId="8" fillId="4" borderId="0" xfId="1" applyFont="1" applyFill="1" applyAlignment="1">
      <alignment horizontal="right" vertical="center" wrapText="1"/>
    </xf>
    <xf numFmtId="0" fontId="9" fillId="3" borderId="3" xfId="1" applyFont="1" applyFill="1" applyBorder="1" applyAlignment="1">
      <alignment horizontal="left" vertical="center"/>
    </xf>
    <xf numFmtId="0" fontId="9" fillId="3" borderId="3" xfId="1" applyFont="1" applyFill="1" applyBorder="1" applyAlignment="1">
      <alignment horizontal="right" vertical="center"/>
    </xf>
    <xf numFmtId="3" fontId="6" fillId="0" borderId="3" xfId="1" applyNumberFormat="1" applyFont="1" applyBorder="1" applyAlignment="1">
      <alignment horizontal="right" vertical="center" wrapText="1"/>
    </xf>
    <xf numFmtId="0" fontId="1" fillId="0" borderId="0" xfId="1" applyAlignment="1">
      <alignment horizontal="right"/>
    </xf>
    <xf numFmtId="0" fontId="10" fillId="2" borderId="0" xfId="1" applyFont="1" applyFill="1"/>
    <xf numFmtId="0" fontId="1" fillId="2" borderId="0" xfId="1" applyFill="1"/>
    <xf numFmtId="0" fontId="6" fillId="3" borderId="3" xfId="1" applyFont="1" applyFill="1" applyBorder="1" applyAlignment="1">
      <alignment horizontal="left" vertical="center" wrapText="1"/>
    </xf>
    <xf numFmtId="0" fontId="6" fillId="2" borderId="3" xfId="1" applyFont="1" applyFill="1" applyBorder="1" applyAlignment="1">
      <alignment horizontal="right" vertical="center" wrapText="1"/>
    </xf>
    <xf numFmtId="0" fontId="12" fillId="3" borderId="0" xfId="1" applyFont="1" applyFill="1" applyAlignment="1">
      <alignment horizontal="justify" vertical="center"/>
    </xf>
    <xf numFmtId="0" fontId="12" fillId="4" borderId="0" xfId="1" applyFont="1" applyFill="1" applyAlignment="1">
      <alignment horizontal="right" vertical="center" wrapText="1"/>
    </xf>
    <xf numFmtId="0" fontId="8" fillId="3" borderId="3" xfId="1" applyFont="1" applyFill="1" applyBorder="1" applyAlignment="1">
      <alignment horizontal="left" vertical="center"/>
    </xf>
    <xf numFmtId="0" fontId="8" fillId="3" borderId="3" xfId="1" applyFont="1" applyFill="1" applyBorder="1" applyAlignment="1">
      <alignment horizontal="right" vertical="center"/>
    </xf>
    <xf numFmtId="3" fontId="13" fillId="4" borderId="3" xfId="1" applyNumberFormat="1" applyFont="1" applyFill="1" applyBorder="1" applyAlignment="1">
      <alignment horizontal="right" vertical="center" wrapText="1"/>
    </xf>
    <xf numFmtId="10" fontId="1" fillId="0" borderId="0" xfId="1" applyNumberFormat="1"/>
    <xf numFmtId="0" fontId="13" fillId="3" borderId="0" xfId="1" applyFont="1" applyFill="1" applyAlignment="1">
      <alignment horizontal="left" vertical="center"/>
    </xf>
    <xf numFmtId="3" fontId="13" fillId="4" borderId="0" xfId="1" applyNumberFormat="1" applyFont="1" applyFill="1" applyAlignment="1">
      <alignment horizontal="right" vertical="center" wrapText="1"/>
    </xf>
    <xf numFmtId="0" fontId="13" fillId="3" borderId="3" xfId="1" applyFont="1" applyFill="1" applyBorder="1" applyAlignment="1">
      <alignment horizontal="left" vertical="center"/>
    </xf>
    <xf numFmtId="0" fontId="1" fillId="0" borderId="0" xfId="1" applyAlignment="1">
      <alignment horizontal="left"/>
    </xf>
    <xf numFmtId="3" fontId="13" fillId="2" borderId="0" xfId="1" applyNumberFormat="1" applyFont="1" applyFill="1" applyAlignment="1">
      <alignment horizontal="right" vertical="center" wrapText="1"/>
    </xf>
    <xf numFmtId="3" fontId="1" fillId="0" borderId="0" xfId="1" applyNumberFormat="1"/>
    <xf numFmtId="0" fontId="13" fillId="3" borderId="0" xfId="1" applyFont="1" applyFill="1" applyAlignment="1">
      <alignment horizontal="right" vertical="center"/>
    </xf>
    <xf numFmtId="0" fontId="13" fillId="4" borderId="0" xfId="1" applyFont="1" applyFill="1" applyAlignment="1">
      <alignment horizontal="right" vertical="center" wrapText="1"/>
    </xf>
    <xf numFmtId="9" fontId="1" fillId="0" borderId="0" xfId="1" applyNumberFormat="1"/>
    <xf numFmtId="0" fontId="13" fillId="3" borderId="3" xfId="1" applyFont="1" applyFill="1" applyBorder="1" applyAlignment="1">
      <alignment horizontal="right" vertical="center"/>
    </xf>
    <xf numFmtId="0" fontId="13" fillId="4" borderId="3" xfId="1" applyFont="1" applyFill="1" applyBorder="1" applyAlignment="1">
      <alignment horizontal="right" vertical="center" wrapText="1"/>
    </xf>
    <xf numFmtId="0" fontId="14" fillId="3" borderId="3" xfId="1" applyFont="1" applyFill="1" applyBorder="1" applyAlignment="1">
      <alignment horizontal="right" vertical="center"/>
    </xf>
    <xf numFmtId="0" fontId="12" fillId="3" borderId="3" xfId="1" applyFont="1" applyFill="1" applyBorder="1" applyAlignment="1">
      <alignment horizontal="left" vertical="center"/>
    </xf>
    <xf numFmtId="2" fontId="1" fillId="0" borderId="0" xfId="1" applyNumberFormat="1"/>
    <xf numFmtId="0" fontId="5" fillId="4" borderId="0" xfId="1" applyFont="1" applyFill="1" applyAlignment="1">
      <alignment horizontal="left" vertical="center"/>
    </xf>
    <xf numFmtId="0" fontId="2" fillId="4" borderId="0" xfId="1" applyFont="1" applyFill="1" applyAlignment="1">
      <alignment horizontal="left" vertical="top" wrapText="1"/>
    </xf>
    <xf numFmtId="0" fontId="13" fillId="3" borderId="2" xfId="1" applyFont="1" applyFill="1" applyBorder="1" applyAlignment="1">
      <alignment horizontal="left" vertical="center"/>
    </xf>
    <xf numFmtId="3" fontId="13" fillId="4" borderId="2" xfId="1" applyNumberFormat="1" applyFont="1" applyFill="1" applyBorder="1" applyAlignment="1">
      <alignment horizontal="right" vertical="center" wrapText="1"/>
    </xf>
    <xf numFmtId="1" fontId="13" fillId="4" borderId="2" xfId="1" applyNumberFormat="1" applyFont="1" applyFill="1" applyBorder="1" applyAlignment="1">
      <alignment horizontal="right" vertical="center" wrapText="1"/>
    </xf>
    <xf numFmtId="0" fontId="13" fillId="4" borderId="2" xfId="1" applyFont="1" applyFill="1" applyBorder="1" applyAlignment="1">
      <alignment horizontal="right" vertical="center" wrapText="1"/>
    </xf>
    <xf numFmtId="166" fontId="15" fillId="4" borderId="0" xfId="2" applyFont="1" applyFill="1" applyAlignment="1">
      <alignment horizontal="right" vertical="center" wrapText="1"/>
    </xf>
    <xf numFmtId="166" fontId="15" fillId="4" borderId="0" xfId="1" applyNumberFormat="1" applyFont="1" applyFill="1" applyAlignment="1">
      <alignment horizontal="right" vertical="center" wrapText="1"/>
    </xf>
    <xf numFmtId="166" fontId="15" fillId="4" borderId="2" xfId="1" applyNumberFormat="1" applyFont="1" applyFill="1" applyBorder="1" applyAlignment="1">
      <alignment horizontal="right" vertical="center" wrapText="1"/>
    </xf>
    <xf numFmtId="0" fontId="12" fillId="3" borderId="0" xfId="1" applyFont="1" applyFill="1" applyAlignment="1">
      <alignment horizontal="left" vertical="center"/>
    </xf>
    <xf numFmtId="0" fontId="6" fillId="3" borderId="0" xfId="1" applyFont="1" applyFill="1" applyAlignment="1">
      <alignment horizontal="left" vertical="center"/>
    </xf>
    <xf numFmtId="0" fontId="13" fillId="3" borderId="0" xfId="1" applyFont="1" applyFill="1" applyAlignment="1">
      <alignment horizontal="left" vertical="center" wrapText="1"/>
    </xf>
    <xf numFmtId="0" fontId="13" fillId="3" borderId="1" xfId="1" applyFont="1" applyFill="1" applyBorder="1" applyAlignment="1">
      <alignment horizontal="left" vertical="center"/>
    </xf>
    <xf numFmtId="0" fontId="13" fillId="4" borderId="1" xfId="1" applyFont="1" applyFill="1" applyBorder="1" applyAlignment="1">
      <alignment horizontal="right" vertical="center" wrapText="1"/>
    </xf>
    <xf numFmtId="0" fontId="10" fillId="0" borderId="0" xfId="1" applyFont="1"/>
    <xf numFmtId="0" fontId="12" fillId="3" borderId="3" xfId="1" applyFont="1" applyFill="1" applyBorder="1" applyAlignment="1">
      <alignment horizontal="left" vertical="center" wrapText="1"/>
    </xf>
    <xf numFmtId="0" fontId="12" fillId="4" borderId="3" xfId="1" applyFont="1" applyFill="1" applyBorder="1" applyAlignment="1">
      <alignment horizontal="right" vertical="center" wrapText="1"/>
    </xf>
    <xf numFmtId="0" fontId="13" fillId="3" borderId="3" xfId="1" applyFont="1" applyFill="1" applyBorder="1" applyAlignment="1">
      <alignment horizontal="left" vertical="center" wrapText="1"/>
    </xf>
    <xf numFmtId="3" fontId="15" fillId="0" borderId="3" xfId="1" applyNumberFormat="1" applyFont="1" applyBorder="1" applyAlignment="1">
      <alignment horizontal="right" vertical="center" wrapText="1"/>
    </xf>
    <xf numFmtId="3" fontId="15" fillId="4" borderId="3" xfId="1" applyNumberFormat="1" applyFont="1" applyFill="1" applyBorder="1" applyAlignment="1">
      <alignment horizontal="right" vertical="center" wrapText="1"/>
    </xf>
    <xf numFmtId="0" fontId="14" fillId="3" borderId="0" xfId="1" applyFont="1" applyFill="1" applyAlignment="1">
      <alignment horizontal="left" vertical="center" wrapText="1"/>
    </xf>
    <xf numFmtId="1" fontId="5" fillId="4" borderId="0" xfId="1" applyNumberFormat="1" applyFont="1" applyFill="1" applyAlignment="1">
      <alignment horizontal="right" vertical="center" wrapText="1"/>
    </xf>
    <xf numFmtId="0" fontId="14" fillId="5" borderId="0" xfId="1" applyFont="1" applyFill="1" applyAlignment="1">
      <alignment horizontal="left" vertical="center" wrapText="1"/>
    </xf>
    <xf numFmtId="166" fontId="13" fillId="4" borderId="0" xfId="1" applyNumberFormat="1" applyFont="1" applyFill="1" applyAlignment="1">
      <alignment horizontal="right" vertical="center" wrapText="1"/>
    </xf>
    <xf numFmtId="0" fontId="14" fillId="3" borderId="3" xfId="1" applyFont="1" applyFill="1" applyBorder="1" applyAlignment="1">
      <alignment horizontal="left" vertical="center" wrapText="1"/>
    </xf>
    <xf numFmtId="0" fontId="8" fillId="3" borderId="3" xfId="1" applyFont="1" applyFill="1" applyBorder="1" applyAlignment="1">
      <alignment horizontal="left" vertical="center" wrapText="1"/>
    </xf>
    <xf numFmtId="3" fontId="5" fillId="4" borderId="0" xfId="3" applyNumberFormat="1" applyFont="1" applyFill="1" applyAlignment="1">
      <alignment horizontal="right" vertical="center" wrapText="1"/>
    </xf>
    <xf numFmtId="165" fontId="13" fillId="4" borderId="0" xfId="1" applyNumberFormat="1" applyFont="1" applyFill="1" applyAlignment="1">
      <alignment horizontal="right" vertical="center" wrapText="1"/>
    </xf>
    <xf numFmtId="167" fontId="13" fillId="4" borderId="0" xfId="1" applyNumberFormat="1" applyFont="1" applyFill="1" applyAlignment="1">
      <alignment horizontal="right" vertical="center" wrapText="1"/>
    </xf>
    <xf numFmtId="0" fontId="1" fillId="0" borderId="0" xfId="1" applyAlignment="1">
      <alignment wrapText="1"/>
    </xf>
    <xf numFmtId="0" fontId="5" fillId="2" borderId="0" xfId="1" applyFont="1" applyFill="1"/>
    <xf numFmtId="0" fontId="20" fillId="3" borderId="9" xfId="1" applyFont="1" applyFill="1" applyBorder="1" applyAlignment="1">
      <alignment horizontal="left" vertical="center"/>
    </xf>
    <xf numFmtId="3" fontId="20" fillId="4" borderId="0" xfId="1" applyNumberFormat="1" applyFont="1" applyFill="1" applyAlignment="1">
      <alignment horizontal="right" vertical="center" wrapText="1"/>
    </xf>
    <xf numFmtId="0" fontId="20" fillId="4" borderId="0" xfId="1" applyFont="1" applyFill="1" applyAlignment="1">
      <alignment horizontal="right" vertical="center" wrapText="1"/>
    </xf>
    <xf numFmtId="3" fontId="20" fillId="4" borderId="10" xfId="1" applyNumberFormat="1" applyFont="1" applyFill="1" applyBorder="1" applyAlignment="1">
      <alignment horizontal="right" vertical="center" wrapText="1"/>
    </xf>
    <xf numFmtId="0" fontId="20" fillId="3" borderId="11" xfId="1" applyFont="1" applyFill="1" applyBorder="1" applyAlignment="1">
      <alignment horizontal="left" vertical="center"/>
    </xf>
    <xf numFmtId="0" fontId="20" fillId="4" borderId="10" xfId="1" applyFont="1" applyFill="1" applyBorder="1" applyAlignment="1">
      <alignment horizontal="right" vertical="center" wrapText="1"/>
    </xf>
    <xf numFmtId="0" fontId="20" fillId="3" borderId="12" xfId="1" applyFont="1" applyFill="1" applyBorder="1" applyAlignment="1">
      <alignment horizontal="left" vertical="center"/>
    </xf>
    <xf numFmtId="0" fontId="20" fillId="4" borderId="2" xfId="1" applyFont="1" applyFill="1" applyBorder="1" applyAlignment="1">
      <alignment horizontal="right" vertical="center" wrapText="1"/>
    </xf>
    <xf numFmtId="3" fontId="20" fillId="4" borderId="2" xfId="1" applyNumberFormat="1" applyFont="1" applyFill="1" applyBorder="1" applyAlignment="1">
      <alignment horizontal="right" vertical="center" wrapText="1"/>
    </xf>
    <xf numFmtId="3" fontId="20" fillId="4" borderId="8" xfId="1" applyNumberFormat="1" applyFont="1" applyFill="1" applyBorder="1" applyAlignment="1">
      <alignment horizontal="right" vertical="center" wrapText="1"/>
    </xf>
    <xf numFmtId="0" fontId="20" fillId="4" borderId="0" xfId="1" applyFont="1" applyFill="1" applyAlignment="1">
      <alignment horizontal="right" vertical="center"/>
    </xf>
    <xf numFmtId="167" fontId="20" fillId="4" borderId="10" xfId="1" applyNumberFormat="1" applyFont="1" applyFill="1" applyBorder="1" applyAlignment="1">
      <alignment horizontal="right" vertical="center" wrapText="1"/>
    </xf>
    <xf numFmtId="0" fontId="20" fillId="3" borderId="13" xfId="1" applyFont="1" applyFill="1" applyBorder="1" applyAlignment="1">
      <alignment horizontal="left" vertical="center"/>
    </xf>
    <xf numFmtId="3" fontId="20" fillId="4" borderId="3" xfId="1" applyNumberFormat="1" applyFont="1" applyFill="1" applyBorder="1" applyAlignment="1">
      <alignment horizontal="right" vertical="center" wrapText="1"/>
    </xf>
    <xf numFmtId="3" fontId="20" fillId="4" borderId="3" xfId="1" applyNumberFormat="1" applyFont="1" applyFill="1" applyBorder="1" applyAlignment="1">
      <alignment horizontal="right" vertical="center"/>
    </xf>
    <xf numFmtId="3" fontId="20" fillId="4" borderId="4" xfId="1" applyNumberFormat="1" applyFont="1" applyFill="1" applyBorder="1" applyAlignment="1">
      <alignment horizontal="right" vertical="center" wrapText="1"/>
    </xf>
    <xf numFmtId="0" fontId="20" fillId="6" borderId="11" xfId="1" applyFont="1" applyFill="1" applyBorder="1" applyAlignment="1">
      <alignment horizontal="left" vertical="center"/>
    </xf>
    <xf numFmtId="0" fontId="20" fillId="6" borderId="0" xfId="1" applyFont="1" applyFill="1" applyAlignment="1">
      <alignment horizontal="right" vertical="center" wrapText="1"/>
    </xf>
    <xf numFmtId="0" fontId="20" fillId="6" borderId="0" xfId="1" applyFont="1" applyFill="1" applyAlignment="1">
      <alignment horizontal="right" vertical="center"/>
    </xf>
    <xf numFmtId="0" fontId="20" fillId="6" borderId="10" xfId="1" applyFont="1" applyFill="1" applyBorder="1" applyAlignment="1">
      <alignment horizontal="right" vertical="center" wrapText="1"/>
    </xf>
    <xf numFmtId="0" fontId="20" fillId="6" borderId="13" xfId="1" applyFont="1" applyFill="1" applyBorder="1" applyAlignment="1">
      <alignment horizontal="left" vertical="center"/>
    </xf>
    <xf numFmtId="0" fontId="20" fillId="6" borderId="3" xfId="1" applyFont="1" applyFill="1" applyBorder="1" applyAlignment="1">
      <alignment horizontal="right" vertical="center" wrapText="1"/>
    </xf>
    <xf numFmtId="0" fontId="20" fillId="6" borderId="3" xfId="1" applyFont="1" applyFill="1" applyBorder="1" applyAlignment="1">
      <alignment horizontal="right" vertical="center"/>
    </xf>
    <xf numFmtId="3" fontId="20" fillId="6" borderId="4" xfId="1" applyNumberFormat="1" applyFont="1" applyFill="1" applyBorder="1" applyAlignment="1">
      <alignment horizontal="right" vertical="center" wrapText="1"/>
    </xf>
    <xf numFmtId="0" fontId="20" fillId="4" borderId="11" xfId="1" applyFont="1" applyFill="1" applyBorder="1" applyAlignment="1">
      <alignment horizontal="right" vertical="center" wrapText="1"/>
    </xf>
    <xf numFmtId="0" fontId="21" fillId="3" borderId="13" xfId="1" applyFont="1" applyFill="1" applyBorder="1" applyAlignment="1">
      <alignment horizontal="left" vertical="center"/>
    </xf>
    <xf numFmtId="3" fontId="21" fillId="4" borderId="3" xfId="1" applyNumberFormat="1" applyFont="1" applyFill="1" applyBorder="1" applyAlignment="1">
      <alignment horizontal="right" vertical="center" wrapText="1"/>
    </xf>
    <xf numFmtId="0" fontId="21" fillId="4" borderId="3" xfId="1" applyFont="1" applyFill="1" applyBorder="1" applyAlignment="1">
      <alignment horizontal="right" vertical="center" wrapText="1"/>
    </xf>
    <xf numFmtId="3" fontId="21" fillId="4" borderId="4" xfId="1" applyNumberFormat="1" applyFont="1" applyFill="1" applyBorder="1" applyAlignment="1">
      <alignment horizontal="right" vertical="center" wrapText="1"/>
    </xf>
    <xf numFmtId="165" fontId="20" fillId="4" borderId="0" xfId="2" applyNumberFormat="1" applyFont="1" applyFill="1" applyAlignment="1">
      <alignment horizontal="right" vertical="center" wrapText="1"/>
    </xf>
    <xf numFmtId="0" fontId="20" fillId="6" borderId="9" xfId="1" applyFont="1" applyFill="1" applyBorder="1" applyAlignment="1">
      <alignment horizontal="left" vertical="center"/>
    </xf>
    <xf numFmtId="3" fontId="20" fillId="6" borderId="1" xfId="1" applyNumberFormat="1" applyFont="1" applyFill="1" applyBorder="1" applyAlignment="1">
      <alignment horizontal="right" vertical="center" wrapText="1"/>
    </xf>
    <xf numFmtId="0" fontId="20" fillId="6" borderId="1" xfId="1" applyFont="1" applyFill="1" applyBorder="1" applyAlignment="1">
      <alignment horizontal="right" vertical="center" wrapText="1"/>
    </xf>
    <xf numFmtId="0" fontId="20" fillId="6" borderId="1" xfId="1" applyFont="1" applyFill="1" applyBorder="1" applyAlignment="1">
      <alignment horizontal="right" vertical="center"/>
    </xf>
    <xf numFmtId="3" fontId="20" fillId="6" borderId="6" xfId="1" applyNumberFormat="1" applyFont="1" applyFill="1" applyBorder="1" applyAlignment="1">
      <alignment horizontal="right" vertical="center" wrapText="1"/>
    </xf>
    <xf numFmtId="0" fontId="20" fillId="4" borderId="3" xfId="1" applyFont="1" applyFill="1" applyBorder="1" applyAlignment="1">
      <alignment horizontal="right" vertical="center" wrapText="1"/>
    </xf>
    <xf numFmtId="0" fontId="20" fillId="4" borderId="3" xfId="1" applyFont="1" applyFill="1" applyBorder="1" applyAlignment="1">
      <alignment horizontal="right" vertical="center"/>
    </xf>
    <xf numFmtId="0" fontId="20" fillId="4" borderId="4" xfId="1" applyFont="1" applyFill="1" applyBorder="1" applyAlignment="1">
      <alignment horizontal="right" vertical="center" wrapText="1"/>
    </xf>
    <xf numFmtId="0" fontId="22" fillId="4" borderId="0" xfId="1" applyFont="1" applyFill="1" applyAlignment="1">
      <alignment horizontal="right" vertical="center" wrapText="1"/>
    </xf>
    <xf numFmtId="3" fontId="20" fillId="2" borderId="0" xfId="1" applyNumberFormat="1" applyFont="1" applyFill="1" applyAlignment="1">
      <alignment horizontal="right" vertical="center" wrapText="1"/>
    </xf>
    <xf numFmtId="167" fontId="20" fillId="4" borderId="0" xfId="1" applyNumberFormat="1" applyFont="1" applyFill="1" applyAlignment="1">
      <alignment horizontal="right" vertical="center" wrapText="1"/>
    </xf>
    <xf numFmtId="167" fontId="20" fillId="2" borderId="0" xfId="1" applyNumberFormat="1" applyFont="1" applyFill="1" applyAlignment="1">
      <alignment horizontal="right" vertical="center" wrapText="1"/>
    </xf>
    <xf numFmtId="0" fontId="20" fillId="4" borderId="12" xfId="1" applyFont="1" applyFill="1" applyBorder="1" applyAlignment="1">
      <alignment horizontal="right" vertical="center" wrapText="1"/>
    </xf>
    <xf numFmtId="3" fontId="8" fillId="0" borderId="0" xfId="1" applyNumberFormat="1" applyFont="1" applyAlignment="1">
      <alignment horizontal="right" vertical="center" wrapText="1"/>
    </xf>
    <xf numFmtId="164" fontId="5" fillId="4" borderId="0" xfId="1" applyNumberFormat="1" applyFont="1" applyFill="1" applyAlignment="1">
      <alignment horizontal="right" wrapText="1"/>
    </xf>
    <xf numFmtId="168" fontId="5" fillId="4" borderId="0" xfId="1" applyNumberFormat="1" applyFont="1" applyFill="1" applyAlignment="1">
      <alignment horizontal="right" wrapText="1"/>
    </xf>
    <xf numFmtId="166" fontId="5" fillId="4" borderId="0" xfId="1" applyNumberFormat="1" applyFont="1" applyFill="1" applyAlignment="1">
      <alignment horizontal="right" wrapText="1"/>
    </xf>
    <xf numFmtId="3" fontId="8" fillId="4" borderId="0" xfId="1" applyNumberFormat="1" applyFont="1" applyFill="1" applyAlignment="1">
      <alignment horizontal="right" wrapText="1"/>
    </xf>
    <xf numFmtId="3" fontId="1" fillId="0" borderId="0" xfId="1" applyNumberFormat="1" applyAlignment="1">
      <alignment horizontal="right"/>
    </xf>
    <xf numFmtId="3" fontId="13" fillId="4" borderId="1" xfId="1" applyNumberFormat="1" applyFont="1" applyFill="1" applyBorder="1" applyAlignment="1">
      <alignment horizontal="right" vertical="center" wrapText="1"/>
    </xf>
    <xf numFmtId="164" fontId="5" fillId="4" borderId="2" xfId="1" applyNumberFormat="1" applyFont="1" applyFill="1" applyBorder="1" applyAlignment="1">
      <alignment horizontal="right" wrapText="1"/>
    </xf>
    <xf numFmtId="0" fontId="12" fillId="3" borderId="2" xfId="1" applyFont="1" applyFill="1" applyBorder="1" applyAlignment="1">
      <alignment horizontal="left" vertical="center" wrapText="1"/>
    </xf>
    <xf numFmtId="167" fontId="8" fillId="4" borderId="0" xfId="1" applyNumberFormat="1" applyFont="1" applyFill="1" applyAlignment="1">
      <alignment horizontal="right" wrapText="1"/>
    </xf>
    <xf numFmtId="169" fontId="8" fillId="4" borderId="0" xfId="1" applyNumberFormat="1" applyFont="1" applyFill="1" applyAlignment="1">
      <alignment horizontal="right" wrapText="1"/>
    </xf>
    <xf numFmtId="0" fontId="20" fillId="4" borderId="1" xfId="1" applyFont="1" applyFill="1" applyBorder="1" applyAlignment="1">
      <alignment horizontal="right" vertical="center" wrapText="1"/>
    </xf>
    <xf numFmtId="0" fontId="2" fillId="3" borderId="1" xfId="1" applyFont="1" applyFill="1" applyBorder="1" applyAlignment="1">
      <alignment horizontal="left" vertical="center"/>
    </xf>
    <xf numFmtId="0" fontId="2" fillId="3" borderId="2" xfId="1" applyFont="1" applyFill="1" applyBorder="1" applyAlignment="1">
      <alignment horizontal="left" vertical="center"/>
    </xf>
    <xf numFmtId="0" fontId="2" fillId="3" borderId="1" xfId="1" applyFont="1" applyFill="1" applyBorder="1" applyAlignment="1">
      <alignment horizontal="right" vertical="center"/>
    </xf>
    <xf numFmtId="0" fontId="2" fillId="3" borderId="2" xfId="1" applyFont="1" applyFill="1" applyBorder="1" applyAlignment="1">
      <alignment horizontal="right" vertical="center"/>
    </xf>
    <xf numFmtId="0" fontId="2" fillId="4" borderId="1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left" vertical="center" wrapText="1"/>
    </xf>
    <xf numFmtId="0" fontId="6" fillId="4" borderId="0" xfId="1" applyFont="1" applyFill="1" applyAlignment="1">
      <alignment horizontal="left" vertical="center"/>
    </xf>
    <xf numFmtId="0" fontId="6" fillId="4" borderId="0" xfId="1" applyFont="1" applyFill="1" applyAlignment="1">
      <alignment horizontal="right" vertical="center" wrapText="1"/>
    </xf>
    <xf numFmtId="0" fontId="6" fillId="3" borderId="3" xfId="1" applyFont="1" applyFill="1" applyBorder="1" applyAlignment="1">
      <alignment horizontal="left" vertical="center" wrapText="1"/>
    </xf>
    <xf numFmtId="0" fontId="6" fillId="3" borderId="1" xfId="1" applyFont="1" applyFill="1" applyBorder="1" applyAlignment="1">
      <alignment horizontal="right" vertical="center" wrapText="1"/>
    </xf>
    <xf numFmtId="0" fontId="6" fillId="3" borderId="2" xfId="1" applyFont="1" applyFill="1" applyBorder="1" applyAlignment="1">
      <alignment horizontal="right" vertical="center" wrapText="1"/>
    </xf>
    <xf numFmtId="0" fontId="6" fillId="4" borderId="3" xfId="1" applyFont="1" applyFill="1" applyBorder="1" applyAlignment="1">
      <alignment horizontal="center" vertical="center" wrapText="1"/>
    </xf>
    <xf numFmtId="0" fontId="13" fillId="4" borderId="0" xfId="1" applyFont="1" applyFill="1" applyAlignment="1">
      <alignment horizontal="right" vertical="center" wrapText="1"/>
    </xf>
    <xf numFmtId="0" fontId="4" fillId="2" borderId="0" xfId="1" applyFont="1" applyFill="1" applyAlignment="1">
      <alignment horizontal="left" vertical="center" wrapText="1"/>
    </xf>
    <xf numFmtId="0" fontId="11" fillId="2" borderId="0" xfId="1" applyFont="1" applyFill="1" applyAlignment="1">
      <alignment horizontal="left" vertical="center"/>
    </xf>
    <xf numFmtId="0" fontId="4" fillId="0" borderId="2" xfId="1" applyFont="1" applyBorder="1" applyAlignment="1">
      <alignment horizontal="left" vertical="center" wrapText="1"/>
    </xf>
    <xf numFmtId="0" fontId="15" fillId="3" borderId="3" xfId="1" applyFont="1" applyFill="1" applyBorder="1" applyAlignment="1">
      <alignment horizontal="left" vertical="center" wrapText="1"/>
    </xf>
    <xf numFmtId="0" fontId="12" fillId="4" borderId="3" xfId="1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left" vertical="center" wrapText="1"/>
    </xf>
    <xf numFmtId="0" fontId="19" fillId="4" borderId="5" xfId="1" applyFont="1" applyFill="1" applyBorder="1" applyAlignment="1">
      <alignment horizontal="right" textRotation="90" wrapText="1"/>
    </xf>
    <xf numFmtId="0" fontId="19" fillId="4" borderId="7" xfId="1" applyFont="1" applyFill="1" applyBorder="1" applyAlignment="1">
      <alignment horizontal="right" textRotation="90" wrapText="1"/>
    </xf>
    <xf numFmtId="0" fontId="19" fillId="4" borderId="5" xfId="1" applyFont="1" applyFill="1" applyBorder="1" applyAlignment="1">
      <alignment horizontal="center" textRotation="90" wrapText="1"/>
    </xf>
    <xf numFmtId="0" fontId="19" fillId="4" borderId="7" xfId="1" applyFont="1" applyFill="1" applyBorder="1" applyAlignment="1">
      <alignment horizontal="center" textRotation="90" wrapText="1"/>
    </xf>
    <xf numFmtId="0" fontId="19" fillId="4" borderId="6" xfId="1" applyFont="1" applyFill="1" applyBorder="1" applyAlignment="1">
      <alignment horizontal="right" textRotation="90" wrapText="1"/>
    </xf>
    <xf numFmtId="0" fontId="19" fillId="4" borderId="8" xfId="1" applyFont="1" applyFill="1" applyBorder="1" applyAlignment="1">
      <alignment horizontal="right" textRotation="90" wrapText="1"/>
    </xf>
    <xf numFmtId="0" fontId="16" fillId="2" borderId="0" xfId="1" applyFont="1" applyFill="1" applyAlignment="1">
      <alignment horizontal="left" vertical="center"/>
    </xf>
    <xf numFmtId="0" fontId="17" fillId="2" borderId="1" xfId="1" applyFont="1" applyFill="1" applyBorder="1" applyAlignment="1">
      <alignment horizontal="justify" vertical="center"/>
    </xf>
    <xf numFmtId="0" fontId="17" fillId="2" borderId="0" xfId="1" applyFont="1" applyFill="1" applyAlignment="1">
      <alignment horizontal="justify" vertical="center"/>
    </xf>
    <xf numFmtId="0" fontId="17" fillId="2" borderId="2" xfId="1" applyFont="1" applyFill="1" applyBorder="1" applyAlignment="1">
      <alignment horizontal="justify" vertical="center"/>
    </xf>
    <xf numFmtId="0" fontId="18" fillId="4" borderId="4" xfId="1" applyFont="1" applyFill="1" applyBorder="1" applyAlignment="1">
      <alignment horizontal="center" vertical="center" wrapText="1"/>
    </xf>
    <xf numFmtId="0" fontId="18" fillId="4" borderId="3" xfId="1" applyFont="1" applyFill="1" applyBorder="1" applyAlignment="1">
      <alignment horizontal="center" vertical="center" wrapText="1"/>
    </xf>
    <xf numFmtId="0" fontId="13" fillId="4" borderId="1" xfId="1" applyFont="1" applyFill="1" applyBorder="1" applyAlignment="1">
      <alignment horizontal="right" vertical="center" wrapText="1"/>
    </xf>
    <xf numFmtId="0" fontId="17" fillId="3" borderId="1" xfId="1" applyFont="1" applyFill="1" applyBorder="1" applyAlignment="1">
      <alignment horizontal="justify" vertical="center"/>
    </xf>
    <xf numFmtId="0" fontId="17" fillId="3" borderId="0" xfId="1" applyFont="1" applyFill="1" applyAlignment="1">
      <alignment horizontal="justify" vertical="center"/>
    </xf>
    <xf numFmtId="0" fontId="17" fillId="3" borderId="2" xfId="1" applyFont="1" applyFill="1" applyBorder="1" applyAlignment="1">
      <alignment horizontal="justify" vertical="center"/>
    </xf>
  </cellXfs>
  <cellStyles count="4">
    <cellStyle name="Dziesiętny 2" xfId="2" xr:uid="{BA989200-BA12-49BF-B754-042F11753568}"/>
    <cellStyle name="Normalny" xfId="0" builtinId="0"/>
    <cellStyle name="Normalny 2" xfId="1" xr:uid="{87F5B8DC-F7A3-40C3-8CE2-3AA65C5946AE}"/>
    <cellStyle name="Procentowy 2" xfId="3" xr:uid="{95DF980A-950E-44EB-9F1D-7F37DFC6F9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10" Type="http://schemas.openxmlformats.org/officeDocument/2006/relationships/externalLink" Target="externalLinks/externalLink2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201295</xdr:colOff>
      <xdr:row>61</xdr:row>
      <xdr:rowOff>0</xdr:rowOff>
    </xdr:from>
    <xdr:to>
      <xdr:col>3</xdr:col>
      <xdr:colOff>762000</xdr:colOff>
      <xdr:row>68</xdr:row>
      <xdr:rowOff>114300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2DAE4303-0BF0-4CA1-B01E-0AE997827F8D}"/>
            </a:ext>
          </a:extLst>
        </xdr:cNvPr>
        <xdr:cNvSpPr txBox="1"/>
      </xdr:nvSpPr>
      <xdr:spPr>
        <a:xfrm>
          <a:off x="201295" y="12639675"/>
          <a:ext cx="5475605" cy="1447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pPr algn="ctr">
            <a:spcAft>
              <a:spcPts val="0"/>
            </a:spcAft>
          </a:pPr>
          <a:r>
            <a:rPr lang="pl-PL" sz="105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 </a:t>
          </a: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Rafał Styczeń                                     Grzegorz Młynarczyk                                 Adam Bugaj                                               Prezes  Zarządu                                     Wiceprezes Zarządu                              Członek Zarządu          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		                                                                     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				                                                                              				 </a:t>
          </a:r>
          <a:r>
            <a:rPr lang="pl-PL" sz="1100" i="1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              </a:t>
          </a: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Sporządzający: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Piotr Skrabski                                        Łukasz Juśkiewicz                                      Daria Ślęzak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Członek Zarządu                                      Członek Zarządu                                   Główny Księgowy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67</xdr:row>
      <xdr:rowOff>0</xdr:rowOff>
    </xdr:from>
    <xdr:to>
      <xdr:col>4</xdr:col>
      <xdr:colOff>409575</xdr:colOff>
      <xdr:row>74</xdr:row>
      <xdr:rowOff>114300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062D1460-885C-4172-8141-1E49DB71A776}"/>
            </a:ext>
          </a:extLst>
        </xdr:cNvPr>
        <xdr:cNvSpPr txBox="1"/>
      </xdr:nvSpPr>
      <xdr:spPr>
        <a:xfrm>
          <a:off x="0" y="14478000"/>
          <a:ext cx="6591300" cy="1447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pPr algn="ctr">
            <a:spcAft>
              <a:spcPts val="0"/>
            </a:spcAft>
          </a:pPr>
          <a:r>
            <a:rPr lang="pl-PL" sz="105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 </a:t>
          </a: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Rafał Styczeń                                     Grzegorz Młynarczyk                                     Adam Bugaj                                               Prezes  Zarządu                                     Wiceprezes Zarządu                                 Członek Zarządu          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		                                                                     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				                                                                              					                  Sporządzający: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Piotr Skrabski                                        Łukasz Juśkiewicz                                      Daria Ślęzak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Członek Zarządu                                      Członek Zarządu                                   Główny Księgowy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53339</xdr:colOff>
      <xdr:row>73</xdr:row>
      <xdr:rowOff>160020</xdr:rowOff>
    </xdr:from>
    <xdr:to>
      <xdr:col>3</xdr:col>
      <xdr:colOff>281940</xdr:colOff>
      <xdr:row>78</xdr:row>
      <xdr:rowOff>22861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B031010D-60DB-4AE9-839E-2D7EDA1BDE90}"/>
            </a:ext>
          </a:extLst>
        </xdr:cNvPr>
        <xdr:cNvSpPr txBox="1"/>
      </xdr:nvSpPr>
      <xdr:spPr>
        <a:xfrm>
          <a:off x="53339" y="16381095"/>
          <a:ext cx="5495926" cy="12439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pPr algn="ctr">
            <a:spcAft>
              <a:spcPts val="0"/>
            </a:spcAft>
          </a:pPr>
          <a:r>
            <a:rPr lang="pl-PL" sz="105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 </a:t>
          </a: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Rafał Styczeń                                     Grzegorz Młynarczyk                                  Adam Bugaj                                               Prezes  Zarządu                                     Wiceprezes Zarządu                               Członek Zarządu 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				                                                                              				              Sporządzający:</a:t>
          </a:r>
        </a:p>
        <a:p>
          <a:pPr>
            <a:spcAft>
              <a:spcPts val="0"/>
            </a:spcAft>
          </a:pP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 Piotr Skrabski                                      Łukasz Juśkiewicz                                    Daria Ślęzak </a:t>
          </a:r>
        </a:p>
        <a:p>
          <a:pPr>
            <a:spcAft>
              <a:spcPts val="0"/>
            </a:spcAft>
          </a:pP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Członek Zarządu                                    Członek Zarządu                                 Główny Księgowy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237189</xdr:colOff>
      <xdr:row>74</xdr:row>
      <xdr:rowOff>1904</xdr:rowOff>
    </xdr:from>
    <xdr:ext cx="9940438" cy="868264"/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6A7FEDD9-389D-4B8C-BAEB-A26042C97C23}"/>
            </a:ext>
          </a:extLst>
        </xdr:cNvPr>
        <xdr:cNvSpPr txBox="1"/>
      </xdr:nvSpPr>
      <xdr:spPr>
        <a:xfrm>
          <a:off x="237189" y="13422629"/>
          <a:ext cx="9940438" cy="8682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50" b="0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									        </a:t>
          </a:r>
          <a:r>
            <a:rPr kumimoji="0" lang="pl-PL" sz="900" b="0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Sporządzający:                   </a:t>
          </a:r>
          <a:r>
            <a:rPr kumimoji="0" lang="pl-PL" sz="1050" b="0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Ra</a:t>
          </a:r>
          <a:r>
            <a:rPr kumimoji="0" lang="pl-PL" sz="1000" b="0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fał Styczeń                                 Grzegorz Młynarczyk                          Adam Bugaj                              Piotr Skrabski                                  Łukasz Juśkiewicz                                   Daria Ślęzak</a:t>
          </a:r>
          <a:br>
            <a:rPr kumimoji="0" lang="pl-PL" sz="1000" b="0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</a:br>
          <a:r>
            <a:rPr kumimoji="0" lang="pl-PL" sz="1000" b="0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Prezes Zarządu                               Wiceprezes Zarządu                       Członek Zarządu                         Członek Zarządu                                Członek Zarządu                                Główny Księgowy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									                 </a:t>
          </a:r>
          <a:r>
            <a:rPr lang="pl-PL" sz="1000" b="0" i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							</a:t>
          </a:r>
          <a:endParaRPr lang="pl-PL" sz="1000">
            <a:effectLst/>
          </a:endParaRPr>
        </a:p>
        <a:p>
          <a:pPr algn="ctr"/>
          <a:r>
            <a:rPr lang="pl-PL" sz="1100"/>
            <a:t> 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278423</xdr:colOff>
      <xdr:row>61</xdr:row>
      <xdr:rowOff>14654</xdr:rowOff>
    </xdr:from>
    <xdr:to>
      <xdr:col>3</xdr:col>
      <xdr:colOff>936381</xdr:colOff>
      <xdr:row>69</xdr:row>
      <xdr:rowOff>87679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2C3730E5-131B-43C3-B2D9-0BE77499290A}"/>
            </a:ext>
          </a:extLst>
        </xdr:cNvPr>
        <xdr:cNvSpPr txBox="1"/>
      </xdr:nvSpPr>
      <xdr:spPr>
        <a:xfrm>
          <a:off x="278423" y="12654329"/>
          <a:ext cx="5572858" cy="15970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pPr algn="ctr">
            <a:spcAft>
              <a:spcPts val="0"/>
            </a:spcAft>
          </a:pPr>
          <a:r>
            <a:rPr lang="pl-PL" sz="105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 </a:t>
          </a: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Rafał Styczeń                                     Grzegorz Młynarczyk                                     Adam Bugaj                                               Prezes  Zarządu                                     Wiceprezes Zarządu                                   Członek Zarządu          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		                                                                     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				                     Sporządzający:                                                                                           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Piotr Skrabski                                        Łukasz Juśkiewicz                                        Daria Ślęzak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Członek Zarządu                                      Członek Zarządu                                     Główny Księgowy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249116</xdr:colOff>
      <xdr:row>65</xdr:row>
      <xdr:rowOff>29307</xdr:rowOff>
    </xdr:from>
    <xdr:to>
      <xdr:col>3</xdr:col>
      <xdr:colOff>545612</xdr:colOff>
      <xdr:row>73</xdr:row>
      <xdr:rowOff>102332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4515DC6C-DBE0-4F58-B5FA-157CB9248760}"/>
            </a:ext>
          </a:extLst>
        </xdr:cNvPr>
        <xdr:cNvSpPr txBox="1"/>
      </xdr:nvSpPr>
      <xdr:spPr>
        <a:xfrm>
          <a:off x="249116" y="14145357"/>
          <a:ext cx="5573346" cy="15970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pPr algn="ctr">
            <a:spcAft>
              <a:spcPts val="0"/>
            </a:spcAft>
          </a:pPr>
          <a:r>
            <a:rPr lang="pl-PL" sz="105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 </a:t>
          </a: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Rafał Styczeń                                     Grzegorz Młynarczyk                                       Adam Bugaj                                               Prezes  Zarządu                                     Wiceprezes Zarządu                                   Członek Zarządu          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		                                                                           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				                     Sporządzający:                                                                                           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Piotr Skrabski                                        Łukasz Juśkiewicz                                         Daria Ślęzak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Członek Zarządu                                      Członek Zarządu                                      Główny Księgowy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</xdr:colOff>
      <xdr:row>74</xdr:row>
      <xdr:rowOff>127635</xdr:rowOff>
    </xdr:from>
    <xdr:to>
      <xdr:col>3</xdr:col>
      <xdr:colOff>213360</xdr:colOff>
      <xdr:row>78</xdr:row>
      <xdr:rowOff>236220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B4A5C906-10C2-458E-9C18-126908BAA6BF}"/>
            </a:ext>
          </a:extLst>
        </xdr:cNvPr>
        <xdr:cNvSpPr txBox="1"/>
      </xdr:nvSpPr>
      <xdr:spPr>
        <a:xfrm>
          <a:off x="34290" y="16558260"/>
          <a:ext cx="5446395" cy="1032510"/>
        </a:xfrm>
        <a:prstGeom prst="rect">
          <a:avLst/>
        </a:prstGeom>
        <a:noFill/>
        <a:ln>
          <a:noFill/>
        </a:ln>
        <a:effectLst/>
      </xdr:spPr>
      <xdr:txBody>
        <a:bodyPr wrap="square" rtlCol="0" anchor="t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5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alibri" panose="020F0502020204030204"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Times New Roman" panose="02020603050405020304" pitchFamily="18" charset="0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alibri" panose="020F0502020204030204"/>
              <a:ea typeface="Times New Roman" panose="02020603050405020304" pitchFamily="18" charset="0"/>
              <a:cs typeface="Times New Roman" panose="02020603050405020304" pitchFamily="18" charset="0"/>
            </a:rPr>
            <a:t>   </a:t>
          </a:r>
          <a:r>
            <a:rPr kumimoji="0" lang="pl-PL" sz="1100" b="0" i="1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alibri" panose="020F0502020204030204"/>
              <a:ea typeface="Times New Roman" panose="02020603050405020304" pitchFamily="18" charset="0"/>
              <a:cs typeface="Times New Roman" panose="02020603050405020304" pitchFamily="18" charset="0"/>
            </a:rPr>
            <a:t>Rafał Styczeń                                     Grzegorz Młynarczyk                                  Adam Bugaj                                               Prezes  Zarządu                                     Wiceprezes Zarządu                               Członek Zarządu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1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alibri" panose="020F0502020204030204"/>
              <a:ea typeface="Times New Roman" panose="02020603050405020304" pitchFamily="18" charset="0"/>
              <a:cs typeface="Times New Roman" panose="02020603050405020304" pitchFamily="18" charset="0"/>
            </a:rPr>
            <a:t>                                 				                              				                  Sporządzający: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1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alibri" panose="020F0502020204030204"/>
              <a:ea typeface="Times New Roman" panose="02020603050405020304" pitchFamily="18" charset="0"/>
              <a:cs typeface="Times New Roman" panose="02020603050405020304" pitchFamily="18" charset="0"/>
            </a:rPr>
            <a:t>   Piotr Skrabski                                      Łukasz Juśkiewicz                                      Daria Ślęzak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1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alibri" panose="020F0502020204030204"/>
              <a:ea typeface="Times New Roman" panose="02020603050405020304" pitchFamily="18" charset="0"/>
              <a:cs typeface="Times New Roman" panose="02020603050405020304" pitchFamily="18" charset="0"/>
            </a:rPr>
            <a:t>Członek Zarządu                                    Członek Zarządu                                    Główny Księgowy  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Times New Roman" panose="02020603050405020304" pitchFamily="18" charset="0"/>
            <a:cs typeface="+mn-cs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781050</xdr:colOff>
      <xdr:row>72</xdr:row>
      <xdr:rowOff>11283</xdr:rowOff>
    </xdr:from>
    <xdr:to>
      <xdr:col>14</xdr:col>
      <xdr:colOff>360045</xdr:colOff>
      <xdr:row>75</xdr:row>
      <xdr:rowOff>68433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77766EA5-3E53-465A-9550-CD6D42F1F5AB}"/>
            </a:ext>
          </a:extLst>
        </xdr:cNvPr>
        <xdr:cNvSpPr txBox="1"/>
      </xdr:nvSpPr>
      <xdr:spPr>
        <a:xfrm>
          <a:off x="781050" y="12974808"/>
          <a:ext cx="9665970" cy="6667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pPr algn="ctr">
            <a:spcAft>
              <a:spcPts val="0"/>
            </a:spcAft>
          </a:pPr>
          <a:r>
            <a:rPr lang="pl-PL" sz="105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                                                                                                                                                              </a:t>
          </a:r>
          <a:r>
            <a:rPr lang="pl-PL" sz="9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Sporządzający: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 </a:t>
          </a:r>
          <a:r>
            <a:rPr lang="pl-PL" sz="9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Rafał Styczeń                                 Grzegorz Młynarczyk                            Adam Bugaj                           Piotr Skrabski                        Łukasz Juśkiewicz                            Daria Ślęzak                                                                                                 Prezes  Zarządu                                 Wiceprezes Zarządu                         Członek Zarządu                     Członek Zarządu                      Członek Zarządu                          Główny Księgowy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9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		                                                                      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0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http://www.windmobile.pl/Documents%20and%20Settings/Pawe&#322;%20Przybysz/Ustawienia%20lokalne/Temporary%20Internet%20Files/OLK69/!PRACA/03.%20Projekty%20wewn&#281;trzne/02.%20Dokumentacja%20robocza/Badanie%20w&#322;a&#347;ciwe/Arkusz%20Excel/Kopia%20Audyt-Pro%205.7.xls?99EF90E4" TargetMode="External"/><Relationship Id="rId1" Type="http://schemas.openxmlformats.org/officeDocument/2006/relationships/externalLinkPath" Target="file:///\\99EF90E4\Kopia%20Audyt-Pro%205.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arbara%20Jamr&#243;z/AppData/Local/Microsoft/Windows/INetCache/Content.Outlook/9FYT0FUU/Akson/Befado/Befado/DO%20BADANIA%202008/REWIT%20Po&#322;udnie%20-%20Spr.Fin.%20ver.%201.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arbara%20Jamr&#243;z/AppData/Local/Microsoft/Windows/INetCache/Content.Outlook/9FYT0FUU/Akson/Befado/Befado/DO%20BADANIA%202008/DO%20BADANIA%202008/sprawozdania%20finansowe/REWIT%20-%20Spr.Fin.%20ver.%201.1%20po%20zmianach%20AP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Documents%20and%20Settings/Pawe&#322;%20Przybysz/Ustawienia%20lokalne/Temporary%20Internet%20Files/OLK69/Kopia%20Audyt-Pro%205.7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Documents%20and%20Settings/ratajczak/Moje%20dokumenty/Praca/Audyt%202001/!Standardy/Audyt-Pro%204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ewelina.talik/Pulpit/Nord%2030.6.2011/poprawione_Murapol_Nord_sp._z_o.o._Sp._komandytowa_-_Sp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Pa-In%203.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"/>
      <sheetName val="SF"/>
      <sheetName val="BO"/>
      <sheetName val="SF2"/>
      <sheetName val="OP-k"/>
      <sheetName val="SpPSF"/>
      <sheetName val="UWR"/>
      <sheetName val="ORB"/>
      <sheetName val="ICz"/>
      <sheetName val="ICz-2"/>
      <sheetName val="PAB"/>
      <sheetName val="PAR"/>
      <sheetName val="PAAW"/>
      <sheetName val="Indeks"/>
      <sheetName val="P4"/>
      <sheetName val="P5"/>
      <sheetName val="A1"/>
      <sheetName val="A2"/>
      <sheetName val="A3"/>
      <sheetName val="A4"/>
      <sheetName val="B5"/>
      <sheetName val="B6"/>
      <sheetName val="C7"/>
      <sheetName val="D8"/>
      <sheetName val="WN"/>
      <sheetName val="ST"/>
      <sheetName val="A.ST"/>
      <sheetName val="A.WN"/>
      <sheetName val="PDF"/>
      <sheetName val="ZUS"/>
      <sheetName val="FRON"/>
      <sheetName val="FRON-dane"/>
      <sheetName val="PDP"/>
      <sheetName val="OPD1"/>
      <sheetName val="OPD2"/>
      <sheetName val="OPD3"/>
      <sheetName val="K"/>
      <sheetName val="K.S"/>
      <sheetName val="BA"/>
      <sheetName val="BP"/>
      <sheetName val="RK"/>
      <sheetName val="RP"/>
      <sheetName val="CF"/>
      <sheetName val="CF2"/>
      <sheetName val="Z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 refreshError="1">
        <row r="2">
          <cell r="IU2" t="str">
            <v>[nazwa jednostki]</v>
          </cell>
        </row>
        <row r="3">
          <cell r="IU3" t="str">
            <v>[forma prawna]</v>
          </cell>
        </row>
        <row r="5">
          <cell r="IU5" t="str">
            <v>[ulica, nr budynku, nr lokalu]</v>
          </cell>
        </row>
        <row r="6">
          <cell r="IU6" t="str">
            <v>[kod pocztowy] [miejscowość]</v>
          </cell>
        </row>
        <row r="8">
          <cell r="IU8" t="str">
            <v>[miejscowość]</v>
          </cell>
        </row>
        <row r="9">
          <cell r="IU9" t="str">
            <v>dd.mm.rrrr</v>
          </cell>
        </row>
        <row r="13">
          <cell r="IU13" t="str">
            <v>dd.mm.rrrr</v>
          </cell>
        </row>
        <row r="15">
          <cell r="IU15" t="str">
            <v>dd.mm.rrrr</v>
          </cell>
        </row>
        <row r="16">
          <cell r="IU16" t="str">
            <v xml:space="preserve"> od ……. do …….</v>
          </cell>
        </row>
        <row r="18">
          <cell r="IU18" t="str">
            <v xml:space="preserve"> od ……. do …….</v>
          </cell>
        </row>
        <row r="78">
          <cell r="IU78" t="str">
            <v>[miejscowość], [data sporządzenia]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>
        <row r="9">
          <cell r="IU9" t="str">
            <v>dd.mm.rrrr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"/>
      <sheetName val="SF"/>
      <sheetName val="BO"/>
      <sheetName val="SF2"/>
      <sheetName val="OP-k"/>
      <sheetName val="SpPSF"/>
      <sheetName val="UWR"/>
      <sheetName val="ORB"/>
      <sheetName val="ICz"/>
      <sheetName val="ICz-2"/>
      <sheetName val="PAB"/>
      <sheetName val="PAR"/>
      <sheetName val="PAAW"/>
      <sheetName val="Indeks"/>
      <sheetName val="P4"/>
      <sheetName val="P5"/>
      <sheetName val="A1"/>
      <sheetName val="A2"/>
      <sheetName val="A3"/>
      <sheetName val="A4"/>
      <sheetName val="B5"/>
      <sheetName val="B6"/>
      <sheetName val="C7"/>
      <sheetName val="D8"/>
      <sheetName val="WN"/>
      <sheetName val="ST"/>
      <sheetName val="A.ST"/>
      <sheetName val="A.WN"/>
      <sheetName val="PDF"/>
      <sheetName val="ZUS"/>
      <sheetName val="FRON"/>
      <sheetName val="FRON-dane"/>
      <sheetName val="PDP"/>
      <sheetName val="OPD1"/>
      <sheetName val="OPD2"/>
      <sheetName val="OPD3"/>
      <sheetName val="K"/>
      <sheetName val="K.S"/>
      <sheetName val="BA"/>
      <sheetName val="BP"/>
      <sheetName val="RK"/>
      <sheetName val="RP"/>
      <sheetName val="CF"/>
      <sheetName val="CF2"/>
      <sheetName val="Z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"/>
      <sheetName val="SF"/>
      <sheetName val="UWR"/>
      <sheetName val="ORB"/>
      <sheetName val="ICz"/>
      <sheetName val="PAB"/>
      <sheetName val="PAR"/>
      <sheetName val="PAAW"/>
      <sheetName val="ST.WN"/>
      <sheetName val="ST+-"/>
      <sheetName val="WN"/>
      <sheetName val="ST"/>
      <sheetName val="A.ST"/>
      <sheetName val="A.WN"/>
      <sheetName val="Rez"/>
      <sheetName val="PDF"/>
      <sheetName val="VAT"/>
      <sheetName val="FRON"/>
      <sheetName val="ZFSS"/>
      <sheetName val="KR"/>
      <sheetName val="RKK"/>
      <sheetName val="POiF"/>
      <sheetName val="PDP"/>
      <sheetName val="OPD"/>
      <sheetName val="K"/>
      <sheetName val="K.S"/>
      <sheetName val="B"/>
      <sheetName val="R1"/>
      <sheetName val="R2"/>
      <sheetName val="R3"/>
      <sheetName val="R4"/>
      <sheetName val="CF"/>
      <sheetName val="RAP"/>
      <sheetName val="TKS"/>
      <sheetName val="INFO"/>
    </sheetNames>
    <sheetDataSet>
      <sheetData sheetId="0"/>
      <sheetData sheetId="1" refreshError="1">
        <row r="11">
          <cell r="C11">
            <v>0</v>
          </cell>
          <cell r="D11">
            <v>0</v>
          </cell>
        </row>
        <row r="12">
          <cell r="C12">
            <v>0</v>
          </cell>
          <cell r="D12">
            <v>0</v>
          </cell>
        </row>
        <row r="13">
          <cell r="C13">
            <v>0</v>
          </cell>
          <cell r="D13">
            <v>0</v>
          </cell>
        </row>
        <row r="14">
          <cell r="C14">
            <v>0</v>
          </cell>
          <cell r="D14">
            <v>0</v>
          </cell>
        </row>
        <row r="15">
          <cell r="C15">
            <v>0</v>
          </cell>
          <cell r="D15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</row>
        <row r="19">
          <cell r="C19">
            <v>0</v>
          </cell>
          <cell r="D19">
            <v>0</v>
          </cell>
        </row>
        <row r="20">
          <cell r="C20">
            <v>0</v>
          </cell>
          <cell r="D20">
            <v>0</v>
          </cell>
        </row>
        <row r="21">
          <cell r="C21">
            <v>0</v>
          </cell>
          <cell r="D21">
            <v>0</v>
          </cell>
        </row>
        <row r="22">
          <cell r="C22">
            <v>0</v>
          </cell>
          <cell r="D22">
            <v>0</v>
          </cell>
        </row>
        <row r="23">
          <cell r="C23">
            <v>0</v>
          </cell>
          <cell r="D23">
            <v>0</v>
          </cell>
        </row>
        <row r="25">
          <cell r="C25">
            <v>0</v>
          </cell>
          <cell r="D25">
            <v>0</v>
          </cell>
        </row>
        <row r="26">
          <cell r="C26">
            <v>0</v>
          </cell>
          <cell r="D26">
            <v>0</v>
          </cell>
        </row>
        <row r="27">
          <cell r="C27">
            <v>0</v>
          </cell>
          <cell r="D27">
            <v>0</v>
          </cell>
        </row>
        <row r="28">
          <cell r="C28">
            <v>0</v>
          </cell>
          <cell r="D28">
            <v>0</v>
          </cell>
        </row>
        <row r="29">
          <cell r="C29">
            <v>0</v>
          </cell>
          <cell r="D29">
            <v>0</v>
          </cell>
        </row>
        <row r="32">
          <cell r="C32">
            <v>0</v>
          </cell>
          <cell r="D32">
            <v>0</v>
          </cell>
        </row>
        <row r="33">
          <cell r="C33">
            <v>0</v>
          </cell>
          <cell r="D33">
            <v>0</v>
          </cell>
        </row>
        <row r="34">
          <cell r="C34">
            <v>0</v>
          </cell>
          <cell r="D34">
            <v>0</v>
          </cell>
        </row>
        <row r="35">
          <cell r="C35">
            <v>0</v>
          </cell>
          <cell r="D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</row>
        <row r="39">
          <cell r="C39">
            <v>0</v>
          </cell>
          <cell r="D39">
            <v>0</v>
          </cell>
        </row>
        <row r="40">
          <cell r="C40">
            <v>0</v>
          </cell>
          <cell r="D40">
            <v>0</v>
          </cell>
        </row>
        <row r="41">
          <cell r="C41">
            <v>0</v>
          </cell>
          <cell r="D41">
            <v>0</v>
          </cell>
        </row>
        <row r="42">
          <cell r="C42">
            <v>0</v>
          </cell>
          <cell r="D42">
            <v>0</v>
          </cell>
        </row>
        <row r="44">
          <cell r="C44">
            <v>0</v>
          </cell>
          <cell r="D44">
            <v>0</v>
          </cell>
        </row>
        <row r="45">
          <cell r="C45">
            <v>0</v>
          </cell>
          <cell r="D45">
            <v>0</v>
          </cell>
        </row>
        <row r="47">
          <cell r="C47">
            <v>0</v>
          </cell>
          <cell r="D47">
            <v>0</v>
          </cell>
        </row>
        <row r="48">
          <cell r="C48">
            <v>0</v>
          </cell>
          <cell r="D48">
            <v>0</v>
          </cell>
        </row>
        <row r="49">
          <cell r="C49">
            <v>0</v>
          </cell>
          <cell r="D49">
            <v>0</v>
          </cell>
        </row>
        <row r="51">
          <cell r="C51">
            <v>0</v>
          </cell>
          <cell r="D51">
            <v>0</v>
          </cell>
        </row>
        <row r="52">
          <cell r="C52">
            <v>0</v>
          </cell>
          <cell r="D52">
            <v>0</v>
          </cell>
        </row>
        <row r="60">
          <cell r="C60">
            <v>0</v>
          </cell>
          <cell r="D60">
            <v>0</v>
          </cell>
        </row>
        <row r="61">
          <cell r="C61">
            <v>0</v>
          </cell>
          <cell r="D61">
            <v>0</v>
          </cell>
        </row>
        <row r="63">
          <cell r="C63">
            <v>0</v>
          </cell>
          <cell r="D63">
            <v>0</v>
          </cell>
        </row>
        <row r="64">
          <cell r="C64">
            <v>0</v>
          </cell>
          <cell r="D64">
            <v>0</v>
          </cell>
        </row>
        <row r="65">
          <cell r="C65">
            <v>0</v>
          </cell>
          <cell r="D65">
            <v>0</v>
          </cell>
        </row>
        <row r="66">
          <cell r="C66">
            <v>0</v>
          </cell>
          <cell r="D66">
            <v>0</v>
          </cell>
        </row>
        <row r="67">
          <cell r="C67">
            <v>0</v>
          </cell>
          <cell r="D67">
            <v>0</v>
          </cell>
        </row>
        <row r="68">
          <cell r="C68">
            <v>0</v>
          </cell>
          <cell r="D68">
            <v>0</v>
          </cell>
        </row>
        <row r="69">
          <cell r="C69">
            <v>0</v>
          </cell>
          <cell r="D69">
            <v>0</v>
          </cell>
        </row>
        <row r="71">
          <cell r="C71">
            <v>0</v>
          </cell>
          <cell r="D71">
            <v>0</v>
          </cell>
        </row>
        <row r="72">
          <cell r="C72">
            <v>0</v>
          </cell>
          <cell r="D72">
            <v>0</v>
          </cell>
        </row>
        <row r="74">
          <cell r="C74">
            <v>0</v>
          </cell>
          <cell r="D74">
            <v>0</v>
          </cell>
        </row>
        <row r="75">
          <cell r="C75">
            <v>0</v>
          </cell>
          <cell r="D75">
            <v>0</v>
          </cell>
        </row>
        <row r="77">
          <cell r="C77">
            <v>0</v>
          </cell>
          <cell r="D77">
            <v>0</v>
          </cell>
        </row>
        <row r="78">
          <cell r="C78">
            <v>0</v>
          </cell>
          <cell r="D78">
            <v>0</v>
          </cell>
        </row>
        <row r="80">
          <cell r="C80">
            <v>0</v>
          </cell>
          <cell r="D80">
            <v>0</v>
          </cell>
        </row>
        <row r="81">
          <cell r="C81">
            <v>0</v>
          </cell>
          <cell r="D81">
            <v>0</v>
          </cell>
        </row>
        <row r="82">
          <cell r="C82">
            <v>0</v>
          </cell>
          <cell r="D82">
            <v>0</v>
          </cell>
        </row>
        <row r="85">
          <cell r="C85">
            <v>0</v>
          </cell>
          <cell r="D85">
            <v>0</v>
          </cell>
        </row>
        <row r="86">
          <cell r="C86">
            <v>0</v>
          </cell>
          <cell r="D86">
            <v>0</v>
          </cell>
        </row>
        <row r="87">
          <cell r="C87">
            <v>0</v>
          </cell>
          <cell r="D87">
            <v>0</v>
          </cell>
        </row>
        <row r="88">
          <cell r="C88">
            <v>0</v>
          </cell>
          <cell r="D88">
            <v>0</v>
          </cell>
        </row>
        <row r="89">
          <cell r="C89">
            <v>0</v>
          </cell>
          <cell r="D89">
            <v>0</v>
          </cell>
        </row>
        <row r="90">
          <cell r="C90">
            <v>0</v>
          </cell>
          <cell r="D90">
            <v>0</v>
          </cell>
        </row>
        <row r="91">
          <cell r="C91">
            <v>0</v>
          </cell>
          <cell r="D91">
            <v>0</v>
          </cell>
        </row>
        <row r="92">
          <cell r="C92">
            <v>0</v>
          </cell>
          <cell r="D92">
            <v>0</v>
          </cell>
        </row>
        <row r="93">
          <cell r="C93">
            <v>0</v>
          </cell>
          <cell r="D93">
            <v>0</v>
          </cell>
        </row>
        <row r="94">
          <cell r="C94">
            <v>0</v>
          </cell>
          <cell r="D94">
            <v>0</v>
          </cell>
        </row>
        <row r="96">
          <cell r="C96">
            <v>0</v>
          </cell>
          <cell r="D96">
            <v>0</v>
          </cell>
        </row>
        <row r="97">
          <cell r="C97">
            <v>0</v>
          </cell>
          <cell r="D97">
            <v>0</v>
          </cell>
        </row>
        <row r="105">
          <cell r="C105">
            <v>0</v>
          </cell>
          <cell r="D105">
            <v>0</v>
          </cell>
        </row>
        <row r="106">
          <cell r="C106">
            <v>0</v>
          </cell>
          <cell r="D106">
            <v>0</v>
          </cell>
        </row>
        <row r="107">
          <cell r="C107">
            <v>0</v>
          </cell>
          <cell r="D107">
            <v>0</v>
          </cell>
        </row>
        <row r="108">
          <cell r="C108">
            <v>0</v>
          </cell>
          <cell r="D108">
            <v>0</v>
          </cell>
        </row>
        <row r="110">
          <cell r="C110">
            <v>0</v>
          </cell>
          <cell r="D110">
            <v>0</v>
          </cell>
        </row>
        <row r="111">
          <cell r="C111">
            <v>0</v>
          </cell>
          <cell r="D111">
            <v>0</v>
          </cell>
        </row>
        <row r="112">
          <cell r="C112">
            <v>0</v>
          </cell>
          <cell r="D112">
            <v>0</v>
          </cell>
        </row>
        <row r="113">
          <cell r="C113">
            <v>0</v>
          </cell>
          <cell r="D113">
            <v>0</v>
          </cell>
        </row>
        <row r="114">
          <cell r="C114">
            <v>0</v>
          </cell>
          <cell r="D114">
            <v>0</v>
          </cell>
        </row>
        <row r="115">
          <cell r="C115">
            <v>0</v>
          </cell>
          <cell r="D115">
            <v>0</v>
          </cell>
        </row>
        <row r="116">
          <cell r="C116">
            <v>0</v>
          </cell>
          <cell r="D116">
            <v>0</v>
          </cell>
        </row>
        <row r="117">
          <cell r="C117">
            <v>0</v>
          </cell>
          <cell r="D117">
            <v>0</v>
          </cell>
        </row>
        <row r="120">
          <cell r="C120">
            <v>0</v>
          </cell>
          <cell r="D120">
            <v>0</v>
          </cell>
        </row>
        <row r="121">
          <cell r="C121">
            <v>0</v>
          </cell>
          <cell r="D121">
            <v>0</v>
          </cell>
        </row>
        <row r="122">
          <cell r="C122">
            <v>0</v>
          </cell>
          <cell r="D122">
            <v>0</v>
          </cell>
        </row>
        <row r="124">
          <cell r="C124">
            <v>0</v>
          </cell>
          <cell r="D124">
            <v>0</v>
          </cell>
        </row>
        <row r="125">
          <cell r="C125">
            <v>0</v>
          </cell>
          <cell r="D125">
            <v>0</v>
          </cell>
        </row>
        <row r="128">
          <cell r="C128">
            <v>0</v>
          </cell>
          <cell r="D128">
            <v>0</v>
          </cell>
        </row>
        <row r="129">
          <cell r="C129">
            <v>0</v>
          </cell>
          <cell r="D129">
            <v>0</v>
          </cell>
        </row>
        <row r="130">
          <cell r="C130">
            <v>0</v>
          </cell>
          <cell r="D130">
            <v>0</v>
          </cell>
        </row>
        <row r="131">
          <cell r="C131">
            <v>0</v>
          </cell>
          <cell r="D131">
            <v>0</v>
          </cell>
        </row>
        <row r="133">
          <cell r="C133">
            <v>0</v>
          </cell>
          <cell r="D133">
            <v>0</v>
          </cell>
        </row>
        <row r="134">
          <cell r="C134">
            <v>0</v>
          </cell>
          <cell r="D134">
            <v>0</v>
          </cell>
        </row>
        <row r="135">
          <cell r="C135">
            <v>0</v>
          </cell>
          <cell r="D135">
            <v>0</v>
          </cell>
        </row>
        <row r="136">
          <cell r="C136">
            <v>0</v>
          </cell>
          <cell r="D136">
            <v>0</v>
          </cell>
        </row>
        <row r="138">
          <cell r="C138">
            <v>0</v>
          </cell>
          <cell r="D138">
            <v>0</v>
          </cell>
        </row>
        <row r="139">
          <cell r="C139">
            <v>0</v>
          </cell>
          <cell r="D139">
            <v>0</v>
          </cell>
        </row>
        <row r="142">
          <cell r="C142">
            <v>0</v>
          </cell>
          <cell r="D142">
            <v>0</v>
          </cell>
        </row>
        <row r="143">
          <cell r="C143">
            <v>0</v>
          </cell>
          <cell r="D143">
            <v>0</v>
          </cell>
        </row>
        <row r="151">
          <cell r="C151">
            <v>0</v>
          </cell>
          <cell r="D151">
            <v>0</v>
          </cell>
        </row>
        <row r="152">
          <cell r="C152">
            <v>0</v>
          </cell>
          <cell r="D152">
            <v>0</v>
          </cell>
        </row>
        <row r="154">
          <cell r="C154">
            <v>0</v>
          </cell>
          <cell r="D154">
            <v>0</v>
          </cell>
        </row>
        <row r="155">
          <cell r="C155">
            <v>0</v>
          </cell>
          <cell r="D155">
            <v>0</v>
          </cell>
        </row>
        <row r="157">
          <cell r="C157">
            <v>0</v>
          </cell>
          <cell r="D157">
            <v>0</v>
          </cell>
        </row>
        <row r="158">
          <cell r="C158">
            <v>0</v>
          </cell>
          <cell r="D158">
            <v>0</v>
          </cell>
        </row>
        <row r="161">
          <cell r="C161">
            <v>0</v>
          </cell>
          <cell r="D161">
            <v>0</v>
          </cell>
        </row>
        <row r="162">
          <cell r="C162">
            <v>0</v>
          </cell>
          <cell r="D162">
            <v>0</v>
          </cell>
        </row>
        <row r="163">
          <cell r="C163">
            <v>0</v>
          </cell>
          <cell r="D163">
            <v>0</v>
          </cell>
        </row>
        <row r="165">
          <cell r="C165">
            <v>0</v>
          </cell>
          <cell r="D165">
            <v>0</v>
          </cell>
        </row>
        <row r="166">
          <cell r="C166">
            <v>0</v>
          </cell>
          <cell r="D166">
            <v>0</v>
          </cell>
        </row>
        <row r="169">
          <cell r="C169">
            <v>0</v>
          </cell>
          <cell r="D169">
            <v>0</v>
          </cell>
        </row>
        <row r="170">
          <cell r="C170">
            <v>0</v>
          </cell>
          <cell r="D170">
            <v>0</v>
          </cell>
        </row>
        <row r="171">
          <cell r="C171">
            <v>0</v>
          </cell>
          <cell r="D171">
            <v>0</v>
          </cell>
        </row>
        <row r="172">
          <cell r="C172">
            <v>0</v>
          </cell>
          <cell r="D172">
            <v>0</v>
          </cell>
        </row>
        <row r="174">
          <cell r="C174">
            <v>0</v>
          </cell>
          <cell r="D174">
            <v>0</v>
          </cell>
        </row>
        <row r="175">
          <cell r="C175">
            <v>0</v>
          </cell>
          <cell r="D175">
            <v>0</v>
          </cell>
        </row>
        <row r="176">
          <cell r="C176">
            <v>0</v>
          </cell>
          <cell r="D176">
            <v>0</v>
          </cell>
        </row>
        <row r="177">
          <cell r="C177">
            <v>0</v>
          </cell>
          <cell r="D177">
            <v>0</v>
          </cell>
        </row>
        <row r="179">
          <cell r="C179">
            <v>0</v>
          </cell>
          <cell r="D179">
            <v>0</v>
          </cell>
        </row>
        <row r="180">
          <cell r="C180">
            <v>0</v>
          </cell>
          <cell r="D180">
            <v>0</v>
          </cell>
        </row>
        <row r="183">
          <cell r="C183">
            <v>0</v>
          </cell>
          <cell r="D183">
            <v>0</v>
          </cell>
        </row>
        <row r="184">
          <cell r="C184">
            <v>0</v>
          </cell>
          <cell r="D184">
            <v>0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stęp"/>
      <sheetName val="Strona tytułowa"/>
      <sheetName val="Informacje ogólne"/>
      <sheetName val="Bilans"/>
      <sheetName val="RZiS"/>
      <sheetName val="CF"/>
      <sheetName val="ZK"/>
      <sheetName val="Noty"/>
      <sheetName val="31.12.2010"/>
      <sheetName val="31.12.2010 s"/>
      <sheetName val="Arkusz1"/>
      <sheetName val="30.06.2011"/>
      <sheetName val="Arkusz2"/>
    </sheetNames>
    <sheetDataSet>
      <sheetData sheetId="0" refreshError="1">
        <row r="15">
          <cell r="Q15" t="str">
            <v>MURAPOL NORD Spółka z ograniczoną odpowiedzialnością Spółka komandytowa</v>
          </cell>
        </row>
        <row r="19">
          <cell r="V19" t="str">
            <v>BIELSKO-BIAŁA</v>
          </cell>
        </row>
        <row r="63">
          <cell r="CI63" t="str">
            <v>od 01.01.2011          do 30.06.2011</v>
          </cell>
        </row>
        <row r="64">
          <cell r="CI64" t="str">
            <v>od 01.01.2010          do 31.12.2010</v>
          </cell>
        </row>
        <row r="73">
          <cell r="CI73" t="str">
            <v xml:space="preserve"> na dzień 30.06.2011 roku</v>
          </cell>
        </row>
        <row r="88">
          <cell r="CI88" t="str">
            <v xml:space="preserve"> 15 czerwiec 2011</v>
          </cell>
        </row>
        <row r="107">
          <cell r="CI107" t="str">
            <v>złoty polski (PLN)</v>
          </cell>
        </row>
        <row r="108">
          <cell r="CI108" t="str">
            <v>PLN</v>
          </cell>
        </row>
        <row r="117">
          <cell r="CI117" t="str">
            <v>Wszystkie kwoty wyrażone są w  złotych polskich (o ile nie wskazano inaczej)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1"/>
      <sheetName val="Instrukcja"/>
      <sheetName val="P2-Indeks"/>
      <sheetName val="P3"/>
      <sheetName val="P4"/>
      <sheetName val="P5"/>
      <sheetName val="SF"/>
      <sheetName val="A1"/>
      <sheetName val="A2"/>
      <sheetName val="A3"/>
      <sheetName val="A4"/>
      <sheetName val="B5"/>
      <sheetName val="B6"/>
      <sheetName val="C7"/>
      <sheetName val="D8"/>
      <sheetName val="BA"/>
      <sheetName val="BP"/>
      <sheetName val="RK"/>
      <sheetName val="RP"/>
      <sheetName val="CF"/>
      <sheetName val="CF2"/>
      <sheetName val="ZK"/>
      <sheetName val="SFQ"/>
      <sheetName val="Pa-In 3.10"/>
    </sheetNames>
    <sheetDataSet>
      <sheetData sheetId="0" refreshError="1">
        <row r="123">
          <cell r="AX123" t="str">
            <v xml:space="preserve"> NA DZIEŃ 31.12.2005 ROKU</v>
          </cell>
        </row>
        <row r="124">
          <cell r="AX124" t="str">
            <v xml:space="preserve"> ZA OKRES OD 01.01 DO 31.12.2005 ROKU</v>
          </cell>
        </row>
        <row r="125">
          <cell r="AX125" t="str">
            <v xml:space="preserve"> W OKRESIE OD 01.01 DO 31.12.2005 ROKU</v>
          </cell>
        </row>
        <row r="126">
          <cell r="AX126">
            <v>0</v>
          </cell>
        </row>
        <row r="127">
          <cell r="AX127" t="str">
            <v xml:space="preserve"> za okres od 01.01 do 31.12.2005</v>
          </cell>
        </row>
        <row r="134">
          <cell r="AX134" t="str">
            <v>3.10</v>
          </cell>
        </row>
      </sheetData>
      <sheetData sheetId="1"/>
      <sheetData sheetId="2"/>
      <sheetData sheetId="3"/>
      <sheetData sheetId="4"/>
      <sheetData sheetId="5"/>
      <sheetData sheetId="6" refreshError="1">
        <row r="5">
          <cell r="B5" t="str">
            <v>Tabela nr 1.1</v>
          </cell>
        </row>
        <row r="6">
          <cell r="B6" t="str">
            <v>AKTYWA</v>
          </cell>
        </row>
        <row r="7">
          <cell r="B7" t="str">
            <v>Wyszczególnienie</v>
          </cell>
          <cell r="T7" t="str">
            <v>Bilans na dzień</v>
          </cell>
        </row>
        <row r="8">
          <cell r="T8" t="str">
            <v>31.12.2005</v>
          </cell>
          <cell r="Z8" t="str">
            <v>31.12.2004</v>
          </cell>
          <cell r="AF8" t="str">
            <v>31.12.2003</v>
          </cell>
        </row>
        <row r="9">
          <cell r="B9" t="str">
            <v>A. AKTYWA TRWAŁE</v>
          </cell>
          <cell r="T9">
            <v>2437916.41</v>
          </cell>
          <cell r="Z9">
            <v>2689899.8299999991</v>
          </cell>
          <cell r="AF9">
            <v>2763367.2</v>
          </cell>
        </row>
        <row r="10">
          <cell r="B10" t="str">
            <v>I. Wartości niematerialne i prawne</v>
          </cell>
          <cell r="T10">
            <v>36900</v>
          </cell>
          <cell r="Z10">
            <v>76141.070000000007</v>
          </cell>
          <cell r="AF10">
            <v>20718.55</v>
          </cell>
        </row>
        <row r="11">
          <cell r="B11" t="str">
            <v>1. Koszty zakończonych prac rozwojowych</v>
          </cell>
          <cell r="T11">
            <v>0</v>
          </cell>
          <cell r="Z11">
            <v>0</v>
          </cell>
          <cell r="AF11">
            <v>0</v>
          </cell>
        </row>
        <row r="12">
          <cell r="B12" t="str">
            <v>2. Wartość firmy</v>
          </cell>
          <cell r="T12">
            <v>0</v>
          </cell>
          <cell r="Z12">
            <v>0</v>
          </cell>
          <cell r="AF12">
            <v>0</v>
          </cell>
        </row>
        <row r="13">
          <cell r="B13" t="str">
            <v>3. Inne wartości niematerialne i prawne</v>
          </cell>
          <cell r="T13">
            <v>36900</v>
          </cell>
          <cell r="Z13">
            <v>76141.070000000007</v>
          </cell>
          <cell r="AF13">
            <v>20718.55</v>
          </cell>
        </row>
        <row r="14">
          <cell r="B14" t="str">
            <v>4. Zaliczki na wartości niematerialne i prawne</v>
          </cell>
          <cell r="T14">
            <v>0</v>
          </cell>
          <cell r="Z14">
            <v>0</v>
          </cell>
          <cell r="AF14">
            <v>0</v>
          </cell>
        </row>
        <row r="15">
          <cell r="B15" t="str">
            <v>II. Rzeczowe aktywa trwałe</v>
          </cell>
          <cell r="T15">
            <v>2387761.89</v>
          </cell>
          <cell r="Z15">
            <v>2609842.9599999995</v>
          </cell>
          <cell r="AF15">
            <v>2724344.6500000004</v>
          </cell>
        </row>
        <row r="16">
          <cell r="B16" t="str">
            <v>1. Środki trwałe</v>
          </cell>
          <cell r="T16">
            <v>2373780.64</v>
          </cell>
          <cell r="Z16">
            <v>2599603.1199999996</v>
          </cell>
          <cell r="AF16">
            <v>2524388.4300000002</v>
          </cell>
        </row>
        <row r="17">
          <cell r="B17" t="str">
            <v>a) grunty (w tym prawo użytkow. wieczystego gruntu)</v>
          </cell>
          <cell r="T17">
            <v>210898.71</v>
          </cell>
          <cell r="Z17">
            <v>213402.29</v>
          </cell>
          <cell r="AF17">
            <v>213885.39</v>
          </cell>
        </row>
        <row r="18">
          <cell r="B18" t="str">
            <v>b) budynki, lokale i obiekty inżynierii lądowej i wodnej</v>
          </cell>
          <cell r="T18">
            <v>1283979.48</v>
          </cell>
          <cell r="Z18">
            <v>1408088.2</v>
          </cell>
          <cell r="AF18">
            <v>1384867.63</v>
          </cell>
        </row>
        <row r="19">
          <cell r="B19" t="str">
            <v>c) urządzenia techniczne i maszyny</v>
          </cell>
          <cell r="T19">
            <v>644980.81000000006</v>
          </cell>
          <cell r="Z19">
            <v>810745.74</v>
          </cell>
          <cell r="AF19">
            <v>920208.62</v>
          </cell>
        </row>
        <row r="20">
          <cell r="B20" t="str">
            <v>d) środki transportu</v>
          </cell>
          <cell r="T20">
            <v>228569.16</v>
          </cell>
          <cell r="Z20">
            <v>166649.49</v>
          </cell>
          <cell r="AF20">
            <v>300</v>
          </cell>
        </row>
        <row r="21">
          <cell r="B21" t="str">
            <v>e) inne środki trwałe</v>
          </cell>
          <cell r="T21">
            <v>5352.48</v>
          </cell>
          <cell r="Z21">
            <v>717.4</v>
          </cell>
          <cell r="AF21">
            <v>5126.79</v>
          </cell>
        </row>
        <row r="22">
          <cell r="B22" t="str">
            <v>2. Środki trwałe w budowie</v>
          </cell>
          <cell r="T22">
            <v>13981.25</v>
          </cell>
          <cell r="Z22">
            <v>10239.84</v>
          </cell>
          <cell r="AF22">
            <v>199956.22</v>
          </cell>
        </row>
        <row r="23">
          <cell r="B23" t="str">
            <v>3. Zaliczki na środki trwałe w budowie</v>
          </cell>
          <cell r="T23">
            <v>0</v>
          </cell>
          <cell r="Z23">
            <v>0</v>
          </cell>
          <cell r="AF23">
            <v>0</v>
          </cell>
        </row>
        <row r="24">
          <cell r="B24" t="str">
            <v>III. Należności długoterminowe</v>
          </cell>
          <cell r="F24" t="str">
            <v>`</v>
          </cell>
          <cell r="T24">
            <v>0</v>
          </cell>
          <cell r="Z24">
            <v>0</v>
          </cell>
          <cell r="AF24">
            <v>0</v>
          </cell>
        </row>
        <row r="25">
          <cell r="B25" t="str">
            <v>1. Od jednostek powiązanych</v>
          </cell>
          <cell r="T25">
            <v>0</v>
          </cell>
          <cell r="Z25">
            <v>0</v>
          </cell>
          <cell r="AF25">
            <v>0</v>
          </cell>
        </row>
        <row r="26">
          <cell r="B26" t="str">
            <v>2. Od pozostałych jednostek</v>
          </cell>
          <cell r="T26">
            <v>0</v>
          </cell>
          <cell r="Z26">
            <v>0</v>
          </cell>
          <cell r="AF26">
            <v>0</v>
          </cell>
        </row>
        <row r="27">
          <cell r="B27" t="str">
            <v>IV. Inwestycje długoterminowe</v>
          </cell>
          <cell r="T27">
            <v>0</v>
          </cell>
          <cell r="Z27">
            <v>0</v>
          </cell>
          <cell r="AF27">
            <v>0</v>
          </cell>
        </row>
        <row r="28">
          <cell r="B28" t="str">
            <v>1. Nieruchomości</v>
          </cell>
          <cell r="T28">
            <v>0</v>
          </cell>
          <cell r="Z28">
            <v>0</v>
          </cell>
          <cell r="AF28">
            <v>0</v>
          </cell>
        </row>
        <row r="29">
          <cell r="B29" t="str">
            <v>2. Wartości niematerialne i prawne</v>
          </cell>
          <cell r="T29">
            <v>0</v>
          </cell>
          <cell r="Z29">
            <v>0</v>
          </cell>
          <cell r="AF29">
            <v>0</v>
          </cell>
        </row>
        <row r="30">
          <cell r="B30" t="str">
            <v>3. Długoterminowe aktywa finansowe</v>
          </cell>
          <cell r="T30">
            <v>0</v>
          </cell>
          <cell r="Z30">
            <v>0</v>
          </cell>
          <cell r="AF30">
            <v>0</v>
          </cell>
        </row>
        <row r="31">
          <cell r="B31" t="str">
            <v>a) w jednostkach powiązanych</v>
          </cell>
          <cell r="T31">
            <v>0</v>
          </cell>
          <cell r="Z31">
            <v>0</v>
          </cell>
          <cell r="AF31">
            <v>0</v>
          </cell>
        </row>
        <row r="32">
          <cell r="B32" t="str">
            <v>- udziały lub akcje</v>
          </cell>
          <cell r="T32">
            <v>0</v>
          </cell>
          <cell r="Z32">
            <v>0</v>
          </cell>
          <cell r="AF32">
            <v>0</v>
          </cell>
        </row>
        <row r="33">
          <cell r="B33" t="str">
            <v>- inne papiery wartościowe</v>
          </cell>
          <cell r="T33">
            <v>0</v>
          </cell>
          <cell r="Z33">
            <v>0</v>
          </cell>
          <cell r="AF33">
            <v>0</v>
          </cell>
        </row>
        <row r="34">
          <cell r="B34" t="str">
            <v>- udzielone pożyczki</v>
          </cell>
          <cell r="T34">
            <v>0</v>
          </cell>
          <cell r="Z34">
            <v>0</v>
          </cell>
          <cell r="AF34">
            <v>0</v>
          </cell>
        </row>
        <row r="35">
          <cell r="B35" t="str">
            <v>- inne długoterminowe aktywa finansowe</v>
          </cell>
          <cell r="T35">
            <v>0</v>
          </cell>
          <cell r="Z35">
            <v>0</v>
          </cell>
          <cell r="AF35">
            <v>0</v>
          </cell>
        </row>
        <row r="36">
          <cell r="B36" t="str">
            <v>b) w pozostałych jednostkach</v>
          </cell>
          <cell r="T36">
            <v>0</v>
          </cell>
          <cell r="Z36">
            <v>0</v>
          </cell>
          <cell r="AF36">
            <v>0</v>
          </cell>
        </row>
        <row r="37">
          <cell r="B37" t="str">
            <v>- udziały lub akcje</v>
          </cell>
          <cell r="T37">
            <v>0</v>
          </cell>
          <cell r="Z37">
            <v>0</v>
          </cell>
          <cell r="AF37">
            <v>0</v>
          </cell>
        </row>
        <row r="38">
          <cell r="B38" t="str">
            <v>- inne papiery wartościowe</v>
          </cell>
          <cell r="T38">
            <v>0</v>
          </cell>
          <cell r="Z38">
            <v>0</v>
          </cell>
          <cell r="AF38">
            <v>0</v>
          </cell>
        </row>
        <row r="39">
          <cell r="B39" t="str">
            <v>- udzielone pożyczki</v>
          </cell>
          <cell r="T39">
            <v>0</v>
          </cell>
          <cell r="Z39">
            <v>0</v>
          </cell>
          <cell r="AF39">
            <v>0</v>
          </cell>
        </row>
        <row r="40">
          <cell r="B40" t="str">
            <v>- inne długoterminowe aktywa finansowe</v>
          </cell>
          <cell r="T40">
            <v>0</v>
          </cell>
          <cell r="Z40">
            <v>0</v>
          </cell>
          <cell r="AF40">
            <v>0</v>
          </cell>
        </row>
        <row r="41">
          <cell r="B41" t="str">
            <v>4. Inne inwestycje długoterminowe</v>
          </cell>
          <cell r="T41">
            <v>0</v>
          </cell>
          <cell r="Z41">
            <v>0</v>
          </cell>
          <cell r="AF41">
            <v>0</v>
          </cell>
        </row>
        <row r="42">
          <cell r="B42" t="str">
            <v>V. Długoterminowe rozliczenia międzyokresowe</v>
          </cell>
          <cell r="T42">
            <v>13254.52</v>
          </cell>
          <cell r="Z42">
            <v>3915.8</v>
          </cell>
          <cell r="AF42">
            <v>18304</v>
          </cell>
        </row>
        <row r="43">
          <cell r="B43" t="str">
            <v>1. Aktywa z tytułu odroczonego podatku dochodowego</v>
          </cell>
          <cell r="T43">
            <v>12899</v>
          </cell>
          <cell r="Z43">
            <v>3027</v>
          </cell>
          <cell r="AF43">
            <v>18304</v>
          </cell>
        </row>
        <row r="44">
          <cell r="B44" t="str">
            <v>2. Inne rozliczenia międzyokresowe</v>
          </cell>
          <cell r="T44">
            <v>355.52</v>
          </cell>
          <cell r="Z44">
            <v>888.8</v>
          </cell>
          <cell r="AF44">
            <v>0</v>
          </cell>
        </row>
        <row r="45">
          <cell r="B45" t="str">
            <v>B. AKTYWA OBROTOWE</v>
          </cell>
          <cell r="T45">
            <v>4440114.6899999995</v>
          </cell>
          <cell r="Z45">
            <v>3407327.85</v>
          </cell>
          <cell r="AF45">
            <v>2472447.4499999997</v>
          </cell>
        </row>
        <row r="46">
          <cell r="B46" t="str">
            <v>I. Zapasy</v>
          </cell>
          <cell r="T46">
            <v>3717063.59</v>
          </cell>
          <cell r="Z46">
            <v>2906961.02</v>
          </cell>
          <cell r="AF46">
            <v>1279189.55</v>
          </cell>
        </row>
        <row r="47">
          <cell r="B47" t="str">
            <v>1. Materiały</v>
          </cell>
          <cell r="T47">
            <v>2545422</v>
          </cell>
          <cell r="Z47">
            <v>2298508.7000000002</v>
          </cell>
          <cell r="AF47">
            <v>887956.62</v>
          </cell>
        </row>
        <row r="48">
          <cell r="B48" t="str">
            <v>2. Półprodukty i produkty w toku</v>
          </cell>
          <cell r="T48">
            <v>1171641.5900000001</v>
          </cell>
          <cell r="Z48">
            <v>608452.31999999995</v>
          </cell>
          <cell r="AF48">
            <v>391232.93</v>
          </cell>
        </row>
        <row r="49">
          <cell r="B49" t="str">
            <v>3. Produkty gotowe</v>
          </cell>
          <cell r="T49">
            <v>0</v>
          </cell>
          <cell r="Z49">
            <v>0</v>
          </cell>
          <cell r="AF49">
            <v>0</v>
          </cell>
        </row>
        <row r="50">
          <cell r="B50" t="str">
            <v>4. Towary</v>
          </cell>
          <cell r="T50">
            <v>0</v>
          </cell>
          <cell r="Z50">
            <v>0</v>
          </cell>
          <cell r="AF50">
            <v>0</v>
          </cell>
        </row>
        <row r="51">
          <cell r="B51" t="str">
            <v>5. Zaliczki na dostawy</v>
          </cell>
          <cell r="T51">
            <v>0</v>
          </cell>
          <cell r="Z51">
            <v>0</v>
          </cell>
          <cell r="AF51">
            <v>0</v>
          </cell>
        </row>
        <row r="52">
          <cell r="B52" t="str">
            <v>II. Należności krótkoterminowe</v>
          </cell>
          <cell r="T52">
            <v>620160.9</v>
          </cell>
          <cell r="Z52">
            <v>363113.76</v>
          </cell>
          <cell r="AF52">
            <v>1030188.99</v>
          </cell>
        </row>
        <row r="53">
          <cell r="B53" t="str">
            <v>1. Należności od jednostek powiązanych</v>
          </cell>
          <cell r="T53">
            <v>305310.18</v>
          </cell>
          <cell r="Z53">
            <v>149129.63</v>
          </cell>
          <cell r="AF53">
            <v>493329.24</v>
          </cell>
        </row>
        <row r="54">
          <cell r="B54" t="str">
            <v>a) z tytułu dostaw i usług, o okresie spłaty:</v>
          </cell>
          <cell r="T54">
            <v>305310.18</v>
          </cell>
          <cell r="Z54">
            <v>149129.63</v>
          </cell>
          <cell r="AF54">
            <v>493329.24</v>
          </cell>
        </row>
        <row r="55">
          <cell r="B55" t="str">
            <v>- do 12 miesięcy</v>
          </cell>
          <cell r="T55">
            <v>305310.18</v>
          </cell>
          <cell r="Z55">
            <v>149129.63</v>
          </cell>
          <cell r="AF55">
            <v>493329.24</v>
          </cell>
        </row>
        <row r="56">
          <cell r="B56" t="str">
            <v>- powyżej 12 miesięcy</v>
          </cell>
          <cell r="T56">
            <v>0</v>
          </cell>
          <cell r="Z56">
            <v>0</v>
          </cell>
          <cell r="AF56">
            <v>0</v>
          </cell>
        </row>
        <row r="57">
          <cell r="B57" t="str">
            <v>b) inne</v>
          </cell>
          <cell r="T57">
            <v>0</v>
          </cell>
          <cell r="Z57">
            <v>0</v>
          </cell>
          <cell r="AF57">
            <v>0</v>
          </cell>
        </row>
        <row r="58">
          <cell r="B58" t="str">
            <v>2. Należności od pozostałych jednostek</v>
          </cell>
          <cell r="T58">
            <v>314850.72000000003</v>
          </cell>
          <cell r="Z58">
            <v>213984.13</v>
          </cell>
          <cell r="AF58">
            <v>536859.75</v>
          </cell>
        </row>
        <row r="59">
          <cell r="B59" t="str">
            <v>a) z tytułu dostaw i usług, o okresie spłaty:</v>
          </cell>
          <cell r="T59">
            <v>34759.64</v>
          </cell>
          <cell r="Z59">
            <v>9675.1200000000008</v>
          </cell>
          <cell r="AF59">
            <v>2970</v>
          </cell>
        </row>
        <row r="60">
          <cell r="B60" t="str">
            <v>- do 12 miesięcy</v>
          </cell>
          <cell r="T60">
            <v>34759.64</v>
          </cell>
          <cell r="Z60">
            <v>9675.1200000000008</v>
          </cell>
          <cell r="AF60">
            <v>2970</v>
          </cell>
        </row>
        <row r="61">
          <cell r="B61" t="str">
            <v>- powyżej 12 miesięcy</v>
          </cell>
          <cell r="T61">
            <v>0</v>
          </cell>
          <cell r="Z61">
            <v>0</v>
          </cell>
          <cell r="AF61">
            <v>0</v>
          </cell>
        </row>
        <row r="62">
          <cell r="B62" t="str">
            <v>b) z tytułu podatków, dotacji, ceł, ubezp. społ. i zdrow.</v>
          </cell>
          <cell r="T62">
            <v>270415.88</v>
          </cell>
          <cell r="Z62">
            <v>195984.01</v>
          </cell>
          <cell r="AF62">
            <v>529476.44999999995</v>
          </cell>
        </row>
        <row r="63">
          <cell r="B63" t="str">
            <v>c) inne</v>
          </cell>
          <cell r="T63">
            <v>9675.2000000000007</v>
          </cell>
          <cell r="Z63">
            <v>8325</v>
          </cell>
          <cell r="AF63">
            <v>4413.3</v>
          </cell>
        </row>
        <row r="64">
          <cell r="B64" t="str">
            <v>d) dochodzone na drodze sądowej</v>
          </cell>
          <cell r="T64">
            <v>0</v>
          </cell>
          <cell r="Z64">
            <v>0</v>
          </cell>
          <cell r="AF64">
            <v>0</v>
          </cell>
        </row>
        <row r="65">
          <cell r="B65" t="str">
            <v>III. Inwestycje krótkoterminowe</v>
          </cell>
          <cell r="T65">
            <v>70779.39</v>
          </cell>
          <cell r="Z65">
            <v>114977.63</v>
          </cell>
          <cell r="AF65">
            <v>145104.84</v>
          </cell>
        </row>
        <row r="66">
          <cell r="B66" t="str">
            <v>1. Krótkoterminowe aktywa finansowe</v>
          </cell>
          <cell r="T66">
            <v>70779.39</v>
          </cell>
          <cell r="Z66">
            <v>114977.63</v>
          </cell>
          <cell r="AF66">
            <v>145104.84</v>
          </cell>
        </row>
        <row r="67">
          <cell r="B67" t="str">
            <v>a) w jednostkach powiązanych</v>
          </cell>
          <cell r="T67">
            <v>0</v>
          </cell>
          <cell r="Z67">
            <v>0</v>
          </cell>
          <cell r="AF67">
            <v>0</v>
          </cell>
        </row>
        <row r="68">
          <cell r="B68" t="str">
            <v>- udziały lub akcje</v>
          </cell>
          <cell r="T68">
            <v>0</v>
          </cell>
          <cell r="Z68">
            <v>0</v>
          </cell>
          <cell r="AF68">
            <v>0</v>
          </cell>
        </row>
        <row r="69">
          <cell r="B69" t="str">
            <v>- inne papiery wartościowe</v>
          </cell>
          <cell r="T69">
            <v>0</v>
          </cell>
          <cell r="Z69">
            <v>0</v>
          </cell>
          <cell r="AF69">
            <v>0</v>
          </cell>
        </row>
        <row r="70">
          <cell r="B70" t="str">
            <v>- udzielone pożyczki</v>
          </cell>
          <cell r="T70">
            <v>0</v>
          </cell>
          <cell r="Z70">
            <v>0</v>
          </cell>
          <cell r="AF70">
            <v>0</v>
          </cell>
        </row>
        <row r="71">
          <cell r="B71" t="str">
            <v>- inne krótkoterminowe aktywa finansowe</v>
          </cell>
          <cell r="T71">
            <v>0</v>
          </cell>
          <cell r="Z71">
            <v>0</v>
          </cell>
          <cell r="AF71">
            <v>0</v>
          </cell>
        </row>
        <row r="72">
          <cell r="B72" t="str">
            <v>b) w pozostałych jednostkach</v>
          </cell>
          <cell r="T72">
            <v>0</v>
          </cell>
          <cell r="Z72">
            <v>0</v>
          </cell>
          <cell r="AF72">
            <v>0</v>
          </cell>
        </row>
        <row r="73">
          <cell r="B73" t="str">
            <v>- udziały lub akcje</v>
          </cell>
          <cell r="T73">
            <v>0</v>
          </cell>
          <cell r="Z73">
            <v>0</v>
          </cell>
          <cell r="AF73">
            <v>0</v>
          </cell>
        </row>
        <row r="74">
          <cell r="B74" t="str">
            <v>- inne papiery wartościowe</v>
          </cell>
          <cell r="T74">
            <v>0</v>
          </cell>
          <cell r="Z74">
            <v>0</v>
          </cell>
          <cell r="AF74">
            <v>0</v>
          </cell>
        </row>
        <row r="75">
          <cell r="B75" t="str">
            <v>- udzielone pożyczki</v>
          </cell>
          <cell r="T75">
            <v>0</v>
          </cell>
          <cell r="Z75">
            <v>0</v>
          </cell>
          <cell r="AF75">
            <v>0</v>
          </cell>
        </row>
        <row r="76">
          <cell r="B76" t="str">
            <v>- inne krótkoterminowe aktywa finansowe</v>
          </cell>
          <cell r="T76">
            <v>0</v>
          </cell>
          <cell r="Z76">
            <v>0</v>
          </cell>
          <cell r="AF76">
            <v>0</v>
          </cell>
        </row>
        <row r="77">
          <cell r="B77" t="str">
            <v>c) środki pieniężne i inne aktywa pieniężne</v>
          </cell>
          <cell r="T77">
            <v>70779.39</v>
          </cell>
          <cell r="Z77">
            <v>114977.63</v>
          </cell>
          <cell r="AF77">
            <v>145104.84</v>
          </cell>
        </row>
        <row r="78">
          <cell r="B78" t="str">
            <v>- środki pieniężne w kasie i na rachunkach</v>
          </cell>
          <cell r="T78">
            <v>70779.39</v>
          </cell>
          <cell r="Z78">
            <v>114977.63</v>
          </cell>
          <cell r="AF78">
            <v>145104.84</v>
          </cell>
        </row>
        <row r="79">
          <cell r="B79" t="str">
            <v>- inne środki pieniężne</v>
          </cell>
          <cell r="T79">
            <v>0</v>
          </cell>
          <cell r="Z79">
            <v>0</v>
          </cell>
          <cell r="AF79">
            <v>0</v>
          </cell>
        </row>
        <row r="80">
          <cell r="B80" t="str">
            <v>- inne aktywa pieniężne</v>
          </cell>
          <cell r="T80">
            <v>0</v>
          </cell>
          <cell r="Z80">
            <v>0</v>
          </cell>
          <cell r="AF80">
            <v>0</v>
          </cell>
        </row>
        <row r="81">
          <cell r="B81" t="str">
            <v>2. Inne inwestycje krótkoterminowe</v>
          </cell>
          <cell r="T81">
            <v>0</v>
          </cell>
          <cell r="Z81">
            <v>0</v>
          </cell>
          <cell r="AF81">
            <v>0</v>
          </cell>
        </row>
        <row r="82">
          <cell r="B82" t="str">
            <v>IV. Krótkoterminowe rozliczenia międzyokresowe</v>
          </cell>
          <cell r="T82">
            <v>32110.81</v>
          </cell>
          <cell r="Z82">
            <v>22275.439999999999</v>
          </cell>
          <cell r="AF82">
            <v>17964.07</v>
          </cell>
        </row>
        <row r="83">
          <cell r="B83" t="str">
            <v xml:space="preserve">AKTYWA RAZEM   </v>
          </cell>
          <cell r="T83">
            <v>6878031.0999999996</v>
          </cell>
          <cell r="Z83">
            <v>6097227.6799999997</v>
          </cell>
          <cell r="AF83">
            <v>5235814.6500000004</v>
          </cell>
        </row>
        <row r="85">
          <cell r="B85" t="str">
            <v>Tabela nr 1.2</v>
          </cell>
        </row>
        <row r="86">
          <cell r="B86" t="str">
            <v>PASYWA</v>
          </cell>
        </row>
        <row r="87">
          <cell r="B87" t="str">
            <v>Wyszczególnienie</v>
          </cell>
          <cell r="T87" t="str">
            <v>Bilans na dzień</v>
          </cell>
        </row>
        <row r="88">
          <cell r="T88" t="str">
            <v>31.12.2005</v>
          </cell>
          <cell r="Z88" t="str">
            <v>31.12.2004</v>
          </cell>
          <cell r="AF88" t="str">
            <v>31.12.2003</v>
          </cell>
        </row>
        <row r="89">
          <cell r="B89" t="str">
            <v>A. KAPITAŁ (FUNDUSZ) WŁASNY</v>
          </cell>
          <cell r="T89">
            <v>2731035.3200000003</v>
          </cell>
          <cell r="Z89">
            <v>1474567.4300000002</v>
          </cell>
          <cell r="AF89">
            <v>963998.67</v>
          </cell>
        </row>
        <row r="90">
          <cell r="B90" t="str">
            <v>I. Kapitał (fundusz) podstawowy</v>
          </cell>
          <cell r="T90">
            <v>735000</v>
          </cell>
          <cell r="Z90">
            <v>735000</v>
          </cell>
          <cell r="AF90">
            <v>735000</v>
          </cell>
        </row>
        <row r="91">
          <cell r="B91" t="str">
            <v>II. Należne wpłaty na kapitał podstawowy (wielkość ujemn.)</v>
          </cell>
          <cell r="T91">
            <v>0</v>
          </cell>
          <cell r="Z91">
            <v>0</v>
          </cell>
          <cell r="AF91">
            <v>0</v>
          </cell>
        </row>
        <row r="92">
          <cell r="B92" t="str">
            <v>III. Udziały (akcje) własne (wielkość ujemn.)</v>
          </cell>
          <cell r="T92">
            <v>0</v>
          </cell>
          <cell r="Z92">
            <v>0</v>
          </cell>
          <cell r="AF92">
            <v>0</v>
          </cell>
        </row>
        <row r="93">
          <cell r="B93" t="str">
            <v>IV. Kapitał (fundusz) zapasowy</v>
          </cell>
          <cell r="T93">
            <v>739567.43</v>
          </cell>
          <cell r="Z93">
            <v>228998.67</v>
          </cell>
          <cell r="AF93">
            <v>51626.51</v>
          </cell>
        </row>
        <row r="94">
          <cell r="B94" t="str">
            <v>V. Kapitał (fundusz) z aktualizacji wyceny</v>
          </cell>
          <cell r="T94">
            <v>0</v>
          </cell>
          <cell r="Z94">
            <v>0</v>
          </cell>
          <cell r="AF94">
            <v>0</v>
          </cell>
        </row>
        <row r="95">
          <cell r="B95" t="str">
            <v>VI. Pozostałe kapitały (fundusze) rezerwowe</v>
          </cell>
          <cell r="T95">
            <v>0</v>
          </cell>
          <cell r="Z95">
            <v>0</v>
          </cell>
          <cell r="AF95">
            <v>0</v>
          </cell>
        </row>
        <row r="96">
          <cell r="B96" t="str">
            <v>VII. Zysk (strata) z lat ubiegłych</v>
          </cell>
          <cell r="T96">
            <v>0</v>
          </cell>
          <cell r="Z96">
            <v>-23098</v>
          </cell>
          <cell r="AF96">
            <v>21307</v>
          </cell>
        </row>
        <row r="97">
          <cell r="B97" t="str">
            <v>VIII. Zysk (strata) netto</v>
          </cell>
          <cell r="T97">
            <v>1256467.8899999999</v>
          </cell>
          <cell r="Z97">
            <v>533666.76</v>
          </cell>
          <cell r="AF97">
            <v>156065.16</v>
          </cell>
        </row>
        <row r="98">
          <cell r="B98" t="str">
            <v>IX. Odpisy z zysku netto w ciagu roku obrotowego</v>
          </cell>
          <cell r="T98">
            <v>0</v>
          </cell>
          <cell r="Z98">
            <v>0</v>
          </cell>
          <cell r="AF98">
            <v>0</v>
          </cell>
        </row>
        <row r="99">
          <cell r="B99" t="str">
            <v>B. ZOBOWIĄZANIA I REZERWY NA ZOBOWIĄZANIA</v>
          </cell>
          <cell r="T99">
            <v>4146995.78</v>
          </cell>
          <cell r="Z99">
            <v>4622660.25</v>
          </cell>
          <cell r="AF99">
            <v>4271815.9799999995</v>
          </cell>
        </row>
        <row r="100">
          <cell r="B100" t="str">
            <v>I. Rezerwy na zobowiązania</v>
          </cell>
          <cell r="T100">
            <v>22015</v>
          </cell>
          <cell r="Z100">
            <v>72026</v>
          </cell>
          <cell r="AF100">
            <v>918</v>
          </cell>
        </row>
        <row r="101">
          <cell r="B101" t="str">
            <v>1. Rezerwa z tytułu odroczonego podatku dochodowego</v>
          </cell>
          <cell r="T101">
            <v>22015</v>
          </cell>
          <cell r="Z101">
            <v>72026</v>
          </cell>
          <cell r="AF101">
            <v>918</v>
          </cell>
        </row>
        <row r="102">
          <cell r="B102" t="str">
            <v>2. Rezerwa na świadczenia emerytalne i podobne</v>
          </cell>
          <cell r="T102">
            <v>0</v>
          </cell>
          <cell r="Z102">
            <v>0</v>
          </cell>
          <cell r="AF102">
            <v>0</v>
          </cell>
        </row>
        <row r="103">
          <cell r="B103" t="str">
            <v>- długoterminowa</v>
          </cell>
          <cell r="T103">
            <v>0</v>
          </cell>
          <cell r="Z103">
            <v>0</v>
          </cell>
          <cell r="AF103">
            <v>0</v>
          </cell>
        </row>
        <row r="104">
          <cell r="B104" t="str">
            <v>- krótkoterminowa</v>
          </cell>
          <cell r="T104">
            <v>0</v>
          </cell>
          <cell r="Z104">
            <v>0</v>
          </cell>
          <cell r="AF104">
            <v>0</v>
          </cell>
        </row>
        <row r="105">
          <cell r="B105" t="str">
            <v>3. Pozostałe rezerwy</v>
          </cell>
          <cell r="T105">
            <v>0</v>
          </cell>
          <cell r="Z105">
            <v>0</v>
          </cell>
          <cell r="AF105">
            <v>0</v>
          </cell>
        </row>
        <row r="106">
          <cell r="B106" t="str">
            <v>- długoterminowe</v>
          </cell>
          <cell r="T106">
            <v>0</v>
          </cell>
          <cell r="Z106">
            <v>0</v>
          </cell>
          <cell r="AF106">
            <v>0</v>
          </cell>
        </row>
        <row r="107">
          <cell r="B107" t="str">
            <v>- krótkoterminowe</v>
          </cell>
          <cell r="T107">
            <v>0</v>
          </cell>
          <cell r="Z107">
            <v>0</v>
          </cell>
          <cell r="AF107">
            <v>0</v>
          </cell>
        </row>
        <row r="108">
          <cell r="B108" t="str">
            <v>II. Zobowiązania długoterminowe</v>
          </cell>
          <cell r="T108">
            <v>1273460.8399999999</v>
          </cell>
          <cell r="Z108">
            <v>1889104.13</v>
          </cell>
          <cell r="AF108">
            <v>2418894.86</v>
          </cell>
        </row>
        <row r="109">
          <cell r="B109" t="str">
            <v>1. Wobec jednostek powiązanych</v>
          </cell>
          <cell r="T109">
            <v>245210.12</v>
          </cell>
          <cell r="Z109">
            <v>259135.73</v>
          </cell>
          <cell r="AF109">
            <v>299667.38</v>
          </cell>
        </row>
        <row r="110">
          <cell r="B110" t="str">
            <v>2. Wobec pozostałych jednostek</v>
          </cell>
          <cell r="T110">
            <v>1028250.72</v>
          </cell>
          <cell r="Z110">
            <v>1629968.4</v>
          </cell>
          <cell r="AF110">
            <v>2119227.48</v>
          </cell>
        </row>
        <row r="111">
          <cell r="B111" t="str">
            <v>a) kredyty i pożyczki</v>
          </cell>
          <cell r="T111">
            <v>1028250.72</v>
          </cell>
          <cell r="Z111">
            <v>1629968.4</v>
          </cell>
          <cell r="AF111">
            <v>2119227.48</v>
          </cell>
        </row>
        <row r="112">
          <cell r="B112" t="str">
            <v>b) z tytułu emisji dłużnych papierów wartościowych</v>
          </cell>
          <cell r="T112">
            <v>0</v>
          </cell>
          <cell r="Z112">
            <v>0</v>
          </cell>
          <cell r="AF112">
            <v>0</v>
          </cell>
        </row>
        <row r="113">
          <cell r="B113" t="str">
            <v>c) inne zobowiązania finansowe</v>
          </cell>
          <cell r="T113">
            <v>0</v>
          </cell>
          <cell r="Z113">
            <v>0</v>
          </cell>
          <cell r="AF113">
            <v>0</v>
          </cell>
        </row>
        <row r="114">
          <cell r="B114" t="str">
            <v>d) inne</v>
          </cell>
          <cell r="T114">
            <v>0</v>
          </cell>
          <cell r="Z114">
            <v>0</v>
          </cell>
          <cell r="AF114">
            <v>0</v>
          </cell>
        </row>
        <row r="115">
          <cell r="B115" t="str">
            <v>III. Zobowiązania krótkoterminowe</v>
          </cell>
          <cell r="T115">
            <v>2851519.94</v>
          </cell>
          <cell r="Z115">
            <v>2661530.1199999996</v>
          </cell>
          <cell r="AF115">
            <v>1852003.1199999999</v>
          </cell>
        </row>
        <row r="116">
          <cell r="B116" t="str">
            <v>1. Wobec jednostek powiązanych</v>
          </cell>
          <cell r="T116">
            <v>438238.8</v>
          </cell>
          <cell r="Z116">
            <v>461951.36</v>
          </cell>
          <cell r="AF116">
            <v>736029.69</v>
          </cell>
        </row>
        <row r="117">
          <cell r="B117" t="str">
            <v>a) z tytułu dostaw i usług, o okresie wymagalności:</v>
          </cell>
          <cell r="T117">
            <v>438238.8</v>
          </cell>
          <cell r="Z117">
            <v>461951.36</v>
          </cell>
          <cell r="AF117">
            <v>736029.69</v>
          </cell>
        </row>
        <row r="118">
          <cell r="B118" t="str">
            <v>- do 12 miesięcy</v>
          </cell>
          <cell r="T118">
            <v>438238.8</v>
          </cell>
          <cell r="Z118">
            <v>461951.36</v>
          </cell>
          <cell r="AF118">
            <v>736029.69</v>
          </cell>
        </row>
        <row r="119">
          <cell r="B119" t="str">
            <v>- powyżej 12 miesięcy</v>
          </cell>
          <cell r="T119">
            <v>0</v>
          </cell>
          <cell r="Z119">
            <v>0</v>
          </cell>
          <cell r="AF119">
            <v>0</v>
          </cell>
        </row>
        <row r="120">
          <cell r="B120" t="str">
            <v>b) inne</v>
          </cell>
          <cell r="T120">
            <v>0</v>
          </cell>
          <cell r="Z120">
            <v>0</v>
          </cell>
          <cell r="AF120">
            <v>0</v>
          </cell>
        </row>
        <row r="121">
          <cell r="B121" t="str">
            <v>2. Wobec pozostałych jednostek</v>
          </cell>
          <cell r="T121">
            <v>2384655.94</v>
          </cell>
          <cell r="Z121">
            <v>2179178.96</v>
          </cell>
          <cell r="AF121">
            <v>1094158.98</v>
          </cell>
        </row>
        <row r="122">
          <cell r="B122" t="str">
            <v>a) kredyty i pożyczki</v>
          </cell>
          <cell r="T122">
            <v>1685349.77</v>
          </cell>
          <cell r="Z122">
            <v>1740581.35</v>
          </cell>
          <cell r="AF122">
            <v>520961.24</v>
          </cell>
        </row>
        <row r="123">
          <cell r="B123" t="str">
            <v>b) z tytułu emisji dłużnych papierów wartościowych</v>
          </cell>
          <cell r="T123">
            <v>0</v>
          </cell>
          <cell r="Z123">
            <v>0</v>
          </cell>
          <cell r="AF123">
            <v>0</v>
          </cell>
        </row>
        <row r="124">
          <cell r="B124" t="str">
            <v>c) inne zobowiązania finansowe</v>
          </cell>
          <cell r="T124">
            <v>0</v>
          </cell>
          <cell r="Z124">
            <v>0</v>
          </cell>
          <cell r="AF124">
            <v>0</v>
          </cell>
        </row>
        <row r="125">
          <cell r="B125" t="str">
            <v>d) z tytułu dostaw i usług, o okresie wymagalności:</v>
          </cell>
          <cell r="T125">
            <v>546289.53</v>
          </cell>
          <cell r="Z125">
            <v>248310.77</v>
          </cell>
          <cell r="AF125">
            <v>418654.28</v>
          </cell>
        </row>
        <row r="126">
          <cell r="B126" t="str">
            <v>- do 12 miesięcy</v>
          </cell>
          <cell r="T126">
            <v>546289.53</v>
          </cell>
          <cell r="Z126">
            <v>248310.77</v>
          </cell>
          <cell r="AF126">
            <v>418654.28</v>
          </cell>
        </row>
        <row r="127">
          <cell r="B127" t="str">
            <v>- powyżej 12 miesięcy</v>
          </cell>
          <cell r="T127">
            <v>0</v>
          </cell>
          <cell r="Z127">
            <v>0</v>
          </cell>
          <cell r="AF127">
            <v>0</v>
          </cell>
        </row>
        <row r="128">
          <cell r="B128" t="str">
            <v>e) zaliczki otrzymane na dostawy</v>
          </cell>
          <cell r="T128">
            <v>0</v>
          </cell>
          <cell r="Z128">
            <v>0</v>
          </cell>
          <cell r="AF128">
            <v>0</v>
          </cell>
        </row>
        <row r="129">
          <cell r="B129" t="str">
            <v>f) zobowiązania wekslowe</v>
          </cell>
          <cell r="T129">
            <v>0</v>
          </cell>
          <cell r="Z129">
            <v>0</v>
          </cell>
          <cell r="AF129">
            <v>0</v>
          </cell>
        </row>
        <row r="130">
          <cell r="B130" t="str">
            <v>g) z tytułu podatków, ceł, ubezpieczeń i innych świadcz.</v>
          </cell>
          <cell r="T130">
            <v>151030.01999999999</v>
          </cell>
          <cell r="Z130">
            <v>119923.3</v>
          </cell>
          <cell r="AF130">
            <v>91645.73</v>
          </cell>
        </row>
        <row r="131">
          <cell r="B131" t="str">
            <v>h) z tytułu wynagrodzeń</v>
          </cell>
          <cell r="T131">
            <v>1986.62</v>
          </cell>
          <cell r="Z131">
            <v>68945.539999999994</v>
          </cell>
          <cell r="AF131">
            <v>61143.73</v>
          </cell>
        </row>
        <row r="132">
          <cell r="B132" t="str">
            <v>i) inne</v>
          </cell>
          <cell r="T132">
            <v>0</v>
          </cell>
          <cell r="Z132">
            <v>1418</v>
          </cell>
          <cell r="AF132">
            <v>1754</v>
          </cell>
        </row>
        <row r="133">
          <cell r="B133" t="str">
            <v>3. Fundusze specjalne</v>
          </cell>
          <cell r="T133">
            <v>28625.200000000001</v>
          </cell>
          <cell r="Z133">
            <v>20399.8</v>
          </cell>
          <cell r="AF133">
            <v>21814.45</v>
          </cell>
        </row>
        <row r="134">
          <cell r="B134" t="str">
            <v>IV. Rozliczenia międzyokresowe</v>
          </cell>
          <cell r="T134">
            <v>0</v>
          </cell>
          <cell r="Z134">
            <v>0</v>
          </cell>
          <cell r="AF134">
            <v>0</v>
          </cell>
        </row>
        <row r="135">
          <cell r="B135" t="str">
            <v>1. Ujemna wartość firmy</v>
          </cell>
          <cell r="T135">
            <v>0</v>
          </cell>
          <cell r="Z135">
            <v>0</v>
          </cell>
          <cell r="AF135">
            <v>0</v>
          </cell>
        </row>
        <row r="136">
          <cell r="B136" t="str">
            <v>2. Inne rozliczenia międzyokresowe</v>
          </cell>
          <cell r="T136">
            <v>0</v>
          </cell>
          <cell r="Z136">
            <v>0</v>
          </cell>
          <cell r="AF136">
            <v>0</v>
          </cell>
        </row>
        <row r="137">
          <cell r="B137" t="str">
            <v>- długoterminowe</v>
          </cell>
          <cell r="T137">
            <v>0</v>
          </cell>
          <cell r="Z137">
            <v>0</v>
          </cell>
          <cell r="AF137">
            <v>0</v>
          </cell>
        </row>
        <row r="138">
          <cell r="B138" t="str">
            <v>- krótkoterminowe</v>
          </cell>
          <cell r="T138">
            <v>0</v>
          </cell>
          <cell r="Z138">
            <v>0</v>
          </cell>
          <cell r="AF138">
            <v>0</v>
          </cell>
        </row>
        <row r="139">
          <cell r="B139" t="str">
            <v xml:space="preserve">PASYWA RAZEM   </v>
          </cell>
          <cell r="T139">
            <v>6878031.0999999996</v>
          </cell>
          <cell r="Z139">
            <v>6097227.6799999997</v>
          </cell>
          <cell r="AF139">
            <v>5235814.6499999994</v>
          </cell>
        </row>
        <row r="142">
          <cell r="B142" t="str">
            <v>Tabela nr 2.1</v>
          </cell>
        </row>
        <row r="143">
          <cell r="B143" t="str">
            <v>RACHUNEK ZYSKÓW I STRAT W WARIANCIE PORÓWNAWCZYM</v>
          </cell>
        </row>
        <row r="144">
          <cell r="B144" t="str">
            <v>Wyszczególnienie</v>
          </cell>
          <cell r="T144" t="str">
            <v>Rachunek zysków i strat za okres</v>
          </cell>
        </row>
        <row r="145">
          <cell r="T145" t="str">
            <v>od 01.01.2005        do 31.12.2005</v>
          </cell>
          <cell r="Z145" t="str">
            <v>od 01.01.2004        do 31.12.2004</v>
          </cell>
          <cell r="AF145" t="str">
            <v>od 01.01.2003        do 31.12.2003</v>
          </cell>
        </row>
        <row r="147">
          <cell r="B147" t="str">
            <v>A. PRZYCHODY NETTO ZE SPRZ. I ZRÓWN. Z NIMI, w tym:</v>
          </cell>
          <cell r="T147">
            <v>15589961.059999999</v>
          </cell>
          <cell r="Z147">
            <v>10194591.5</v>
          </cell>
          <cell r="AF147">
            <v>9033581.959999999</v>
          </cell>
        </row>
        <row r="148">
          <cell r="B148" t="str">
            <v>- od jednostek powiązanych</v>
          </cell>
          <cell r="T148">
            <v>14703403.859999999</v>
          </cell>
          <cell r="Z148">
            <v>9771952.8800000008</v>
          </cell>
          <cell r="AF148">
            <v>9170711.6899999995</v>
          </cell>
        </row>
        <row r="149">
          <cell r="B149" t="str">
            <v>I. Przychody netto ze sprzedaży produktów</v>
          </cell>
          <cell r="T149">
            <v>14575305.779999999</v>
          </cell>
          <cell r="Z149">
            <v>9661745.9100000001</v>
          </cell>
          <cell r="AF149">
            <v>9067772.9199999999</v>
          </cell>
        </row>
        <row r="150">
          <cell r="B150" t="str">
            <v xml:space="preserve">II. Zmiana stanu produktów (zwiększ. "+", zmniejsz. "-") </v>
          </cell>
          <cell r="T150">
            <v>572491.36</v>
          </cell>
          <cell r="Z150">
            <v>222419.56</v>
          </cell>
          <cell r="AF150">
            <v>-150686.24</v>
          </cell>
        </row>
        <row r="151">
          <cell r="B151" t="str">
            <v>III. Koszt wytworz. produktów na własne potrzeby jednostki</v>
          </cell>
          <cell r="T151">
            <v>0</v>
          </cell>
          <cell r="Z151">
            <v>0</v>
          </cell>
          <cell r="AF151">
            <v>0</v>
          </cell>
        </row>
        <row r="152">
          <cell r="B152" t="str">
            <v>IV. Przychody netto ze sprzedaży towarów i materiałów</v>
          </cell>
          <cell r="T152">
            <v>442163.92</v>
          </cell>
          <cell r="Z152">
            <v>310426.03000000003</v>
          </cell>
          <cell r="AF152">
            <v>116495.28</v>
          </cell>
        </row>
        <row r="153">
          <cell r="B153" t="str">
            <v>B. KOSZTY DZIAŁALNOŚCI OPERACYJNEJ</v>
          </cell>
          <cell r="T153">
            <v>13978575.980000002</v>
          </cell>
          <cell r="Z153">
            <v>9978125.6400000006</v>
          </cell>
          <cell r="AF153">
            <v>8256122.120000001</v>
          </cell>
        </row>
        <row r="154">
          <cell r="B154" t="str">
            <v>I. Amortyzacja</v>
          </cell>
          <cell r="T154">
            <v>509438.54</v>
          </cell>
          <cell r="Z154">
            <v>525322.48</v>
          </cell>
          <cell r="AF154">
            <v>301410.28000000003</v>
          </cell>
        </row>
        <row r="155">
          <cell r="B155" t="str">
            <v>II. Zużycie materiałów i energii</v>
          </cell>
          <cell r="T155">
            <v>9298314.5999999996</v>
          </cell>
          <cell r="Z155">
            <v>6201060.6500000004</v>
          </cell>
          <cell r="AF155">
            <v>5086479.5</v>
          </cell>
        </row>
        <row r="156">
          <cell r="B156" t="str">
            <v>III. Usługi obce</v>
          </cell>
          <cell r="T156">
            <v>1655966.8</v>
          </cell>
          <cell r="Z156">
            <v>1318396.8</v>
          </cell>
          <cell r="AF156">
            <v>1409034.7</v>
          </cell>
        </row>
        <row r="157">
          <cell r="B157" t="str">
            <v>IV. Podatki i opłaty, w tym:</v>
          </cell>
          <cell r="T157">
            <v>138984.31</v>
          </cell>
          <cell r="Z157">
            <v>132866.57</v>
          </cell>
          <cell r="AF157">
            <v>81507.649999999994</v>
          </cell>
        </row>
        <row r="158">
          <cell r="B158" t="str">
            <v>- podatek akcyzowy</v>
          </cell>
          <cell r="T158">
            <v>0</v>
          </cell>
          <cell r="Z158">
            <v>0</v>
          </cell>
          <cell r="AF158">
            <v>0</v>
          </cell>
        </row>
        <row r="159">
          <cell r="B159" t="str">
            <v>V. Wynagrodzenia</v>
          </cell>
          <cell r="T159">
            <v>1490101.64</v>
          </cell>
          <cell r="Z159">
            <v>1122741.02</v>
          </cell>
          <cell r="AF159">
            <v>947415.87</v>
          </cell>
        </row>
        <row r="160">
          <cell r="B160" t="str">
            <v>VI. Ubezpieczenia społeczne i inne świadczenia</v>
          </cell>
          <cell r="T160">
            <v>442415.63</v>
          </cell>
          <cell r="Z160">
            <v>353249.52</v>
          </cell>
          <cell r="AF160">
            <v>287067.99</v>
          </cell>
        </row>
        <row r="161">
          <cell r="B161" t="str">
            <v>VII. Pozostałe koszty rodzajowe</v>
          </cell>
          <cell r="T161">
            <v>107906</v>
          </cell>
          <cell r="Z161">
            <v>74141.58</v>
          </cell>
          <cell r="AF161">
            <v>61299.13</v>
          </cell>
        </row>
        <row r="162">
          <cell r="B162" t="str">
            <v>VIII. Wartość sprzedanych towarów i materiałów</v>
          </cell>
          <cell r="T162">
            <v>335448.46000000002</v>
          </cell>
          <cell r="Z162">
            <v>250347.02</v>
          </cell>
          <cell r="AF162">
            <v>81907</v>
          </cell>
        </row>
        <row r="163">
          <cell r="B163" t="str">
            <v>C. ZYSK (STRATA) ZE SPRZEDAŻY (A-B)</v>
          </cell>
          <cell r="T163">
            <v>1611385.0799999963</v>
          </cell>
          <cell r="Z163">
            <v>216465.8599999994</v>
          </cell>
          <cell r="AF163">
            <v>777459.83999999799</v>
          </cell>
        </row>
        <row r="164">
          <cell r="B164" t="str">
            <v>D. POZOSTAŁE PRZYCHODY OPERACYJNE</v>
          </cell>
          <cell r="T164">
            <v>27799.54</v>
          </cell>
          <cell r="Z164">
            <v>123765.6</v>
          </cell>
          <cell r="AF164">
            <v>5068.7700000000004</v>
          </cell>
        </row>
        <row r="165">
          <cell r="B165" t="str">
            <v>I. Zysk ze zbycia niefinansowych aktywów trwałych</v>
          </cell>
          <cell r="T165">
            <v>0</v>
          </cell>
          <cell r="Z165">
            <v>2966.86</v>
          </cell>
          <cell r="AF165">
            <v>5000</v>
          </cell>
        </row>
        <row r="166">
          <cell r="B166" t="str">
            <v>II. Dotacje</v>
          </cell>
          <cell r="T166">
            <v>0</v>
          </cell>
          <cell r="Z166">
            <v>0</v>
          </cell>
          <cell r="AF166">
            <v>0</v>
          </cell>
        </row>
        <row r="167">
          <cell r="B167" t="str">
            <v>III. Inne przychody operacyjne</v>
          </cell>
          <cell r="T167">
            <v>27799.54</v>
          </cell>
          <cell r="Z167">
            <v>120798.74</v>
          </cell>
          <cell r="AF167">
            <v>68.77</v>
          </cell>
        </row>
        <row r="168">
          <cell r="B168" t="str">
            <v>E. POZOSTAŁE KOSZTY OPERACYJNE</v>
          </cell>
          <cell r="T168">
            <v>11015.24</v>
          </cell>
          <cell r="Z168">
            <v>3233.06</v>
          </cell>
          <cell r="AF168">
            <v>21663.13</v>
          </cell>
        </row>
        <row r="169">
          <cell r="B169" t="str">
            <v>I. Strata ze zbycia niefinansowych aktywów trwałych</v>
          </cell>
          <cell r="T169">
            <v>6562.3</v>
          </cell>
          <cell r="Z169">
            <v>0</v>
          </cell>
          <cell r="AF169">
            <v>0</v>
          </cell>
        </row>
        <row r="170">
          <cell r="B170" t="str">
            <v>II. Aktualizacja wartości aktywów niefinansowych</v>
          </cell>
          <cell r="T170">
            <v>0</v>
          </cell>
          <cell r="Z170">
            <v>0</v>
          </cell>
          <cell r="AF170">
            <v>0</v>
          </cell>
        </row>
        <row r="171">
          <cell r="B171" t="str">
            <v>III. Inne koszty operacyjne</v>
          </cell>
          <cell r="T171">
            <v>4452.9399999999996</v>
          </cell>
          <cell r="Z171">
            <v>3233.06</v>
          </cell>
          <cell r="AF171">
            <v>21663.13</v>
          </cell>
        </row>
        <row r="172">
          <cell r="B172" t="str">
            <v>F. ZYSK (STRATA) Z DZIAŁALN. OPERACYJNEJ (C+D-E)</v>
          </cell>
          <cell r="T172">
            <v>1628169.3799999964</v>
          </cell>
          <cell r="Z172">
            <v>336998.39999999938</v>
          </cell>
          <cell r="AF172">
            <v>760865.479999998</v>
          </cell>
        </row>
        <row r="173">
          <cell r="B173" t="str">
            <v>G. PRZYCHODY FINANSOWE</v>
          </cell>
          <cell r="T173">
            <v>62149.02</v>
          </cell>
          <cell r="Z173">
            <v>507277.58999999997</v>
          </cell>
          <cell r="AF173">
            <v>587.01</v>
          </cell>
        </row>
        <row r="174">
          <cell r="B174" t="str">
            <v>I. Dywidendy i udziały w zyskach, w tym:</v>
          </cell>
          <cell r="T174">
            <v>0</v>
          </cell>
          <cell r="Z174">
            <v>0</v>
          </cell>
          <cell r="AF174">
            <v>0</v>
          </cell>
        </row>
        <row r="175">
          <cell r="B175" t="str">
            <v>- od jednostek powiązanych</v>
          </cell>
          <cell r="T175">
            <v>0</v>
          </cell>
          <cell r="Z175">
            <v>0</v>
          </cell>
          <cell r="AF175">
            <v>0</v>
          </cell>
        </row>
        <row r="176">
          <cell r="B176" t="str">
            <v>II. Odsetki, w tym:</v>
          </cell>
          <cell r="T176">
            <v>0</v>
          </cell>
          <cell r="Z176">
            <v>41.62</v>
          </cell>
          <cell r="AF176">
            <v>587.01</v>
          </cell>
        </row>
        <row r="177">
          <cell r="B177" t="str">
            <v>- od jednostek powiązanych</v>
          </cell>
          <cell r="T177">
            <v>0</v>
          </cell>
          <cell r="Z177">
            <v>0</v>
          </cell>
          <cell r="AF177">
            <v>0</v>
          </cell>
        </row>
        <row r="178">
          <cell r="B178" t="str">
            <v>III. Zysk ze zbycia inwestycji</v>
          </cell>
          <cell r="T178">
            <v>0</v>
          </cell>
          <cell r="Z178">
            <v>0</v>
          </cell>
          <cell r="AF178">
            <v>0</v>
          </cell>
        </row>
        <row r="179">
          <cell r="B179" t="str">
            <v>IV. Aktualizacja wartości inwestycji</v>
          </cell>
          <cell r="T179">
            <v>0</v>
          </cell>
          <cell r="Z179">
            <v>0</v>
          </cell>
          <cell r="AF179">
            <v>0</v>
          </cell>
        </row>
        <row r="180">
          <cell r="B180" t="str">
            <v>V. Inne</v>
          </cell>
          <cell r="T180">
            <v>62149.02</v>
          </cell>
          <cell r="Z180">
            <v>507235.97</v>
          </cell>
          <cell r="AF180">
            <v>0</v>
          </cell>
        </row>
        <row r="181">
          <cell r="B181" t="str">
            <v>H. KOSZTY FINANSOWE</v>
          </cell>
          <cell r="T181">
            <v>193261.51</v>
          </cell>
          <cell r="Z181">
            <v>159069.23000000001</v>
          </cell>
          <cell r="AF181">
            <v>485861.33</v>
          </cell>
        </row>
        <row r="182">
          <cell r="B182" t="str">
            <v>I. Odsetki, w tym:</v>
          </cell>
          <cell r="T182">
            <v>185761.51</v>
          </cell>
          <cell r="Z182">
            <v>148069.23000000001</v>
          </cell>
          <cell r="AF182">
            <v>60904.81</v>
          </cell>
        </row>
        <row r="183">
          <cell r="B183" t="str">
            <v>- dla jednostek powiązanych</v>
          </cell>
          <cell r="T183">
            <v>15348.64</v>
          </cell>
          <cell r="Z183">
            <v>16343.95</v>
          </cell>
          <cell r="AF183">
            <v>18050.96</v>
          </cell>
        </row>
        <row r="184">
          <cell r="B184" t="str">
            <v>II. Strata ze zbycia inwestycji</v>
          </cell>
          <cell r="T184">
            <v>0</v>
          </cell>
          <cell r="Z184">
            <v>0</v>
          </cell>
          <cell r="AF184">
            <v>0</v>
          </cell>
        </row>
        <row r="185">
          <cell r="B185" t="str">
            <v>III. Aktualizacja wartości inwestycji</v>
          </cell>
          <cell r="T185">
            <v>0</v>
          </cell>
          <cell r="Z185">
            <v>0</v>
          </cell>
          <cell r="AF185">
            <v>0</v>
          </cell>
        </row>
        <row r="186">
          <cell r="B186" t="str">
            <v>IV. Inne</v>
          </cell>
          <cell r="T186">
            <v>7500</v>
          </cell>
          <cell r="Z186">
            <v>11000</v>
          </cell>
          <cell r="AF186">
            <v>424956.52</v>
          </cell>
        </row>
        <row r="187">
          <cell r="B187" t="str">
            <v>I. ZYSK (STRATA) Z DZIAŁALN. GOSPODARCZ. (F+G-H)</v>
          </cell>
          <cell r="T187">
            <v>1497056.8899999964</v>
          </cell>
          <cell r="Z187">
            <v>685206.75999999931</v>
          </cell>
          <cell r="AF187">
            <v>275591.159999998</v>
          </cell>
        </row>
        <row r="188">
          <cell r="B188" t="str">
            <v>J. WYNIK ZDARZEŃ NADZWYCZAJNYCH (J.I.-J.II.)</v>
          </cell>
          <cell r="T188">
            <v>0</v>
          </cell>
          <cell r="Z188">
            <v>0</v>
          </cell>
          <cell r="AF188">
            <v>0</v>
          </cell>
        </row>
        <row r="189">
          <cell r="B189" t="str">
            <v>I. Zyski nadzwyczajne</v>
          </cell>
          <cell r="T189">
            <v>0</v>
          </cell>
          <cell r="Z189">
            <v>0</v>
          </cell>
          <cell r="AF189">
            <v>0</v>
          </cell>
        </row>
        <row r="190">
          <cell r="B190" t="str">
            <v>II. Straty nadzwyczajne</v>
          </cell>
          <cell r="T190">
            <v>0</v>
          </cell>
          <cell r="Z190">
            <v>0</v>
          </cell>
          <cell r="AF190">
            <v>0</v>
          </cell>
        </row>
        <row r="191">
          <cell r="B191" t="str">
            <v>K. ZYSK (STRATA) BRUTTO (I±J)</v>
          </cell>
          <cell r="T191">
            <v>1497056.8899999964</v>
          </cell>
          <cell r="Z191">
            <v>685206.75999999931</v>
          </cell>
          <cell r="AF191">
            <v>275591.159999998</v>
          </cell>
        </row>
        <row r="192">
          <cell r="B192" t="str">
            <v>L. PODATEK DOCHODOWY</v>
          </cell>
          <cell r="T192">
            <v>240589</v>
          </cell>
          <cell r="Z192">
            <v>151540</v>
          </cell>
          <cell r="AF192">
            <v>119526</v>
          </cell>
        </row>
        <row r="193">
          <cell r="B193" t="str">
            <v>M. POZOSTAŁE OBOWIĄZKOWE ZMNIEJSZENIA ZYSKU</v>
          </cell>
          <cell r="T193">
            <v>0</v>
          </cell>
          <cell r="Z193">
            <v>0</v>
          </cell>
          <cell r="AF193">
            <v>0</v>
          </cell>
        </row>
        <row r="194">
          <cell r="B194" t="str">
            <v>N. ZYSK (STRATA) NETTO (K-L-M)</v>
          </cell>
          <cell r="T194">
            <v>1256467.8899999964</v>
          </cell>
          <cell r="Z194">
            <v>533666.75999999931</v>
          </cell>
          <cell r="AF194">
            <v>156065.159999998</v>
          </cell>
        </row>
        <row r="197">
          <cell r="B197" t="str">
            <v>Tabela nr 2.2</v>
          </cell>
        </row>
        <row r="198">
          <cell r="B198" t="str">
            <v>RACHUNEK ZYSKÓW I STRAT W WARIANCIE KALKULACYJNYM</v>
          </cell>
        </row>
        <row r="199">
          <cell r="B199" t="str">
            <v>Wyszczególnienie</v>
          </cell>
          <cell r="T199" t="str">
            <v>Rachunek zysków i strat za okres</v>
          </cell>
        </row>
        <row r="200">
          <cell r="T200" t="str">
            <v>od 01.01.2005        do 31.12.2005</v>
          </cell>
          <cell r="Z200" t="str">
            <v>od 01.01.2004        do 31.12.2004</v>
          </cell>
          <cell r="AF200" t="str">
            <v>od 01.01.2003        do 31.12.2003</v>
          </cell>
        </row>
        <row r="202">
          <cell r="B202" t="str">
            <v>A. PRZYCH. NETTO ZE SPRZ. PROD., TOW. I MAT., w tym:</v>
          </cell>
          <cell r="T202">
            <v>0</v>
          </cell>
          <cell r="Z202">
            <v>0</v>
          </cell>
          <cell r="AF202">
            <v>0</v>
          </cell>
        </row>
        <row r="203">
          <cell r="B203" t="str">
            <v>- od jednostek powiązanych</v>
          </cell>
        </row>
        <row r="204">
          <cell r="B204" t="str">
            <v>I. Przychody netto ze sprzedaży produktów</v>
          </cell>
        </row>
        <row r="205">
          <cell r="B205" t="str">
            <v>II. Przychody netto ze sprzedaży towarów i materiałów</v>
          </cell>
        </row>
        <row r="206">
          <cell r="B206" t="str">
            <v>B. KOSZTY SPRZEDANYCH PROD., TOW. I MAT., w tym:</v>
          </cell>
          <cell r="T206">
            <v>0</v>
          </cell>
          <cell r="Z206">
            <v>0</v>
          </cell>
          <cell r="AF206">
            <v>0</v>
          </cell>
        </row>
        <row r="207">
          <cell r="B207" t="str">
            <v>- jednostkom powiązanym</v>
          </cell>
        </row>
        <row r="208">
          <cell r="B208" t="str">
            <v>I. Koszt wytworzenia sprzedanych produktów</v>
          </cell>
        </row>
        <row r="209">
          <cell r="B209" t="str">
            <v>II. Wartość sprzedanych towarów i materiałów</v>
          </cell>
        </row>
        <row r="210">
          <cell r="B210" t="str">
            <v>C. ZYSK (STRATA) BRUTTO ZE SPRZEDAŻY (A-B)</v>
          </cell>
          <cell r="T210">
            <v>0</v>
          </cell>
          <cell r="Z210">
            <v>0</v>
          </cell>
          <cell r="AF210">
            <v>0</v>
          </cell>
        </row>
        <row r="211">
          <cell r="B211" t="str">
            <v>D. KOSZTY SPRZEDAŻY</v>
          </cell>
        </row>
        <row r="212">
          <cell r="B212" t="str">
            <v>E. KOSZTY OGÓLNEGO ZARZĄDU</v>
          </cell>
        </row>
        <row r="213">
          <cell r="B213" t="str">
            <v>F. ZYSK/STRATA ZE SPRZEDAŻY (C-D-E)</v>
          </cell>
          <cell r="T213">
            <v>0</v>
          </cell>
          <cell r="Z213">
            <v>0</v>
          </cell>
          <cell r="AF213">
            <v>0</v>
          </cell>
        </row>
        <row r="214">
          <cell r="B214" t="str">
            <v>G. POZOSTAŁE PRZYCHODY OPERACYJNE</v>
          </cell>
          <cell r="T214">
            <v>0</v>
          </cell>
          <cell r="Z214">
            <v>0</v>
          </cell>
          <cell r="AF214">
            <v>0</v>
          </cell>
        </row>
        <row r="215">
          <cell r="B215" t="str">
            <v>I. Zysk ze zbycia niefinansowych aktywów trwałych</v>
          </cell>
        </row>
        <row r="216">
          <cell r="B216" t="str">
            <v>II. Dotacje</v>
          </cell>
        </row>
        <row r="217">
          <cell r="B217" t="str">
            <v>III. Inne przychody operacyjne</v>
          </cell>
        </row>
        <row r="218">
          <cell r="B218" t="str">
            <v>H. POZOSTAŁE KOSZTY OPERACYJNE</v>
          </cell>
          <cell r="T218">
            <v>0</v>
          </cell>
          <cell r="Z218">
            <v>0</v>
          </cell>
          <cell r="AF218">
            <v>0</v>
          </cell>
        </row>
        <row r="219">
          <cell r="B219" t="str">
            <v>I. Strata ze zbycia niefinansowych aktywów trwałych</v>
          </cell>
        </row>
        <row r="220">
          <cell r="B220" t="str">
            <v>II. Aktualizacja wartości aktywów niefinansowych</v>
          </cell>
        </row>
        <row r="221">
          <cell r="B221" t="str">
            <v>III. Inne koszty operacyjne</v>
          </cell>
        </row>
        <row r="222">
          <cell r="B222" t="str">
            <v>I. ZYSK (STRATA) Z DZIAŁALN. OPERACYJNEJ (F+G-H)</v>
          </cell>
          <cell r="T222">
            <v>0</v>
          </cell>
          <cell r="Z222">
            <v>0</v>
          </cell>
          <cell r="AF222">
            <v>0</v>
          </cell>
        </row>
        <row r="223">
          <cell r="B223" t="str">
            <v>J. PRZYCHODY FINANSOWE</v>
          </cell>
          <cell r="T223">
            <v>0</v>
          </cell>
          <cell r="Z223">
            <v>0</v>
          </cell>
          <cell r="AF223">
            <v>0</v>
          </cell>
        </row>
        <row r="224">
          <cell r="B224" t="str">
            <v>I. Dywidendy i udziały w zyskach, w tym:</v>
          </cell>
        </row>
        <row r="225">
          <cell r="B225" t="str">
            <v>- od jednostek powiązanych</v>
          </cell>
        </row>
        <row r="226">
          <cell r="B226" t="str">
            <v>II. Odsetki, w tym:</v>
          </cell>
        </row>
        <row r="227">
          <cell r="B227" t="str">
            <v>- od jednostek powiązanych</v>
          </cell>
        </row>
        <row r="228">
          <cell r="B228" t="str">
            <v>III. Zysk ze zbycia inwestycji</v>
          </cell>
        </row>
        <row r="229">
          <cell r="B229" t="str">
            <v>IV. Aktualizacja wartości inwestycji</v>
          </cell>
        </row>
        <row r="230">
          <cell r="B230" t="str">
            <v>V. Inne</v>
          </cell>
        </row>
        <row r="231">
          <cell r="B231" t="str">
            <v>K. KOSZTY FINANSOWE</v>
          </cell>
          <cell r="T231">
            <v>0</v>
          </cell>
          <cell r="Z231">
            <v>0</v>
          </cell>
          <cell r="AF231">
            <v>0</v>
          </cell>
        </row>
        <row r="232">
          <cell r="B232" t="str">
            <v>I. Odsetki, w tym:</v>
          </cell>
        </row>
        <row r="233">
          <cell r="B233" t="str">
            <v>- dla jednostek powiązanych</v>
          </cell>
        </row>
        <row r="234">
          <cell r="B234" t="str">
            <v>II. Strata ze zbycia inwestycji</v>
          </cell>
        </row>
        <row r="235">
          <cell r="B235" t="str">
            <v>III. Aktualizacja wartości inwestycji</v>
          </cell>
        </row>
        <row r="236">
          <cell r="B236" t="str">
            <v>IV. Inne</v>
          </cell>
        </row>
        <row r="237">
          <cell r="B237" t="str">
            <v>L. ZYSK (STRATA) Z DZIAŁALN. GOSPODARCZ. (I+J-K)</v>
          </cell>
          <cell r="T237">
            <v>0</v>
          </cell>
          <cell r="Z237">
            <v>0</v>
          </cell>
          <cell r="AF237">
            <v>0</v>
          </cell>
        </row>
        <row r="238">
          <cell r="B238" t="str">
            <v>M. WYNIK ZDARZEŃ NADZWYCZAJNYCH (M.I.-M.II.)</v>
          </cell>
          <cell r="T238">
            <v>0</v>
          </cell>
          <cell r="Z238">
            <v>0</v>
          </cell>
          <cell r="AF238">
            <v>0</v>
          </cell>
        </row>
        <row r="239">
          <cell r="B239" t="str">
            <v>I. Zyski nadzwyczajne</v>
          </cell>
        </row>
        <row r="240">
          <cell r="B240" t="str">
            <v>II. Straty nadzwyczajne</v>
          </cell>
        </row>
        <row r="241">
          <cell r="B241" t="str">
            <v>N. ZYSK (STRATA) BRUTTO (L±M)</v>
          </cell>
          <cell r="T241">
            <v>0</v>
          </cell>
          <cell r="Z241">
            <v>0</v>
          </cell>
          <cell r="AF241">
            <v>0</v>
          </cell>
        </row>
        <row r="242">
          <cell r="B242" t="str">
            <v>O. PODATEK DOCHODOWY</v>
          </cell>
        </row>
        <row r="243">
          <cell r="B243" t="str">
            <v>P. POZOSTAŁE OBOWIĄZKOWE ZMNIEJSZENIA ZYSKU</v>
          </cell>
        </row>
        <row r="244">
          <cell r="B244" t="str">
            <v>R. ZYSK (STRATA) NETTO (N-O-P)</v>
          </cell>
          <cell r="T244">
            <v>0</v>
          </cell>
          <cell r="Z244">
            <v>0</v>
          </cell>
          <cell r="AF244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026D6-92CF-4569-BE49-847A7116755F}">
  <sheetPr>
    <tabColor rgb="FF92D050"/>
    <pageSetUpPr fitToPage="1"/>
  </sheetPr>
  <dimension ref="A1:D71"/>
  <sheetViews>
    <sheetView showGridLines="0" view="pageBreakPreview" topLeftCell="A46" zoomScale="90" zoomScaleNormal="100" zoomScaleSheetLayoutView="90" workbookViewId="0">
      <selection activeCell="F70" sqref="F70"/>
    </sheetView>
  </sheetViews>
  <sheetFormatPr defaultRowHeight="15" x14ac:dyDescent="0.25"/>
  <cols>
    <col min="1" max="1" width="50.28515625" style="1" customWidth="1"/>
    <col min="2" max="2" width="7.85546875" style="37" customWidth="1"/>
    <col min="3" max="3" width="15.5703125" style="1" customWidth="1"/>
    <col min="4" max="4" width="14.42578125" style="1" customWidth="1"/>
    <col min="5" max="16384" width="9.140625" style="1"/>
  </cols>
  <sheetData>
    <row r="1" spans="1:4" ht="36" customHeight="1" x14ac:dyDescent="0.25">
      <c r="A1" s="153" t="s">
        <v>0</v>
      </c>
      <c r="B1" s="153"/>
      <c r="C1" s="153"/>
      <c r="D1" s="153"/>
    </row>
    <row r="2" spans="1:4" x14ac:dyDescent="0.25">
      <c r="A2" s="148" t="s">
        <v>1</v>
      </c>
      <c r="B2" s="150" t="s">
        <v>2</v>
      </c>
      <c r="C2" s="152" t="s">
        <v>3</v>
      </c>
      <c r="D2" s="152"/>
    </row>
    <row r="3" spans="1:4" ht="25.5" x14ac:dyDescent="0.25">
      <c r="A3" s="149"/>
      <c r="B3" s="151"/>
      <c r="C3" s="2" t="s">
        <v>4</v>
      </c>
      <c r="D3" s="2" t="s">
        <v>5</v>
      </c>
    </row>
    <row r="4" spans="1:4" x14ac:dyDescent="0.25">
      <c r="A4" s="3"/>
      <c r="B4" s="4"/>
      <c r="C4" s="5"/>
      <c r="D4" s="5"/>
    </row>
    <row r="5" spans="1:4" ht="15" customHeight="1" x14ac:dyDescent="0.25">
      <c r="A5" s="6" t="s">
        <v>6</v>
      </c>
      <c r="B5" s="7"/>
      <c r="C5" s="8">
        <f>SUM(C6:C13)</f>
        <v>57119</v>
      </c>
      <c r="D5" s="8">
        <f>SUM(D6:D13)</f>
        <v>62545</v>
      </c>
    </row>
    <row r="6" spans="1:4" ht="15" customHeight="1" x14ac:dyDescent="0.25">
      <c r="A6" s="9" t="s">
        <v>7</v>
      </c>
      <c r="B6" s="10">
        <v>15</v>
      </c>
      <c r="C6" s="11">
        <v>11668</v>
      </c>
      <c r="D6" s="11">
        <v>13933</v>
      </c>
    </row>
    <row r="7" spans="1:4" ht="15" customHeight="1" x14ac:dyDescent="0.25">
      <c r="A7" s="9" t="s">
        <v>8</v>
      </c>
      <c r="B7" s="10">
        <v>16</v>
      </c>
      <c r="C7" s="12">
        <v>0</v>
      </c>
      <c r="D7" s="12">
        <v>0</v>
      </c>
    </row>
    <row r="8" spans="1:4" ht="15" customHeight="1" x14ac:dyDescent="0.25">
      <c r="A8" s="9" t="s">
        <v>9</v>
      </c>
      <c r="B8" s="10">
        <v>17</v>
      </c>
      <c r="C8" s="11">
        <v>38379</v>
      </c>
      <c r="D8" s="11">
        <v>36747</v>
      </c>
    </row>
    <row r="9" spans="1:4" ht="15" customHeight="1" x14ac:dyDescent="0.25">
      <c r="A9" s="9" t="s">
        <v>10</v>
      </c>
      <c r="B9" s="10">
        <v>18</v>
      </c>
      <c r="C9" s="11">
        <v>5636</v>
      </c>
      <c r="D9" s="11">
        <v>6302</v>
      </c>
    </row>
    <row r="10" spans="1:4" ht="15" customHeight="1" x14ac:dyDescent="0.25">
      <c r="A10" s="9" t="s">
        <v>11</v>
      </c>
      <c r="B10" s="10" t="s">
        <v>12</v>
      </c>
      <c r="C10" s="11">
        <v>129</v>
      </c>
      <c r="D10" s="13">
        <v>3473</v>
      </c>
    </row>
    <row r="11" spans="1:4" ht="15" customHeight="1" x14ac:dyDescent="0.25">
      <c r="A11" s="9" t="s">
        <v>13</v>
      </c>
      <c r="B11" s="10">
        <v>10</v>
      </c>
      <c r="C11" s="11">
        <v>1307</v>
      </c>
      <c r="D11" s="11">
        <v>2090</v>
      </c>
    </row>
    <row r="12" spans="1:4" ht="15" customHeight="1" x14ac:dyDescent="0.25">
      <c r="A12" s="9" t="s">
        <v>14</v>
      </c>
      <c r="B12" s="14">
        <v>22</v>
      </c>
      <c r="C12" s="11">
        <v>0</v>
      </c>
      <c r="D12" s="12">
        <v>0</v>
      </c>
    </row>
    <row r="13" spans="1:4" ht="15" customHeight="1" x14ac:dyDescent="0.25">
      <c r="A13" s="9" t="s">
        <v>15</v>
      </c>
      <c r="B13" s="14">
        <v>23</v>
      </c>
      <c r="C13" s="11">
        <v>0</v>
      </c>
      <c r="D13" s="12">
        <v>0</v>
      </c>
    </row>
    <row r="14" spans="1:4" ht="15" customHeight="1" x14ac:dyDescent="0.25">
      <c r="A14" s="6" t="s">
        <v>16</v>
      </c>
      <c r="B14" s="7"/>
      <c r="C14" s="8">
        <f>SUM(C15:C22)</f>
        <v>79851</v>
      </c>
      <c r="D14" s="8">
        <f>SUM(D15:D22)</f>
        <v>65114</v>
      </c>
    </row>
    <row r="15" spans="1:4" ht="15" customHeight="1" x14ac:dyDescent="0.25">
      <c r="A15" s="9" t="s">
        <v>17</v>
      </c>
      <c r="B15" s="14">
        <v>24</v>
      </c>
      <c r="C15" s="11">
        <v>8580</v>
      </c>
      <c r="D15" s="11">
        <v>6858</v>
      </c>
    </row>
    <row r="16" spans="1:4" ht="15" customHeight="1" x14ac:dyDescent="0.25">
      <c r="A16" s="9" t="s">
        <v>18</v>
      </c>
      <c r="B16" s="10">
        <v>25</v>
      </c>
      <c r="C16" s="11">
        <v>50713</v>
      </c>
      <c r="D16" s="11">
        <v>38327</v>
      </c>
    </row>
    <row r="17" spans="1:4" ht="15" customHeight="1" x14ac:dyDescent="0.25">
      <c r="A17" s="9" t="s">
        <v>19</v>
      </c>
      <c r="B17" s="10">
        <v>6.27</v>
      </c>
      <c r="C17" s="11">
        <v>11401</v>
      </c>
      <c r="D17" s="11">
        <v>10657</v>
      </c>
    </row>
    <row r="18" spans="1:4" ht="15" customHeight="1" x14ac:dyDescent="0.25">
      <c r="A18" s="9" t="s">
        <v>14</v>
      </c>
      <c r="B18" s="14">
        <v>22</v>
      </c>
      <c r="C18" s="11">
        <v>962</v>
      </c>
      <c r="D18" s="13">
        <v>419</v>
      </c>
    </row>
    <row r="19" spans="1:4" ht="15" customHeight="1" x14ac:dyDescent="0.25">
      <c r="A19" s="9" t="s">
        <v>20</v>
      </c>
      <c r="B19" s="14">
        <v>10</v>
      </c>
      <c r="C19" s="11">
        <v>2672</v>
      </c>
      <c r="D19" s="15">
        <v>1774</v>
      </c>
    </row>
    <row r="20" spans="1:4" ht="15" customHeight="1" x14ac:dyDescent="0.25">
      <c r="A20" s="9" t="s">
        <v>21</v>
      </c>
      <c r="B20" s="14">
        <v>23</v>
      </c>
      <c r="C20" s="12">
        <v>0</v>
      </c>
      <c r="D20" s="12">
        <v>0</v>
      </c>
    </row>
    <row r="21" spans="1:4" ht="15" customHeight="1" x14ac:dyDescent="0.25">
      <c r="A21" s="9" t="s">
        <v>22</v>
      </c>
      <c r="B21" s="14">
        <v>46</v>
      </c>
      <c r="C21" s="11">
        <v>5523</v>
      </c>
      <c r="D21" s="11">
        <v>7079</v>
      </c>
    </row>
    <row r="22" spans="1:4" ht="15" customHeight="1" x14ac:dyDescent="0.25">
      <c r="A22" s="9" t="s">
        <v>23</v>
      </c>
      <c r="B22" s="14">
        <v>22</v>
      </c>
      <c r="C22" s="12">
        <v>0</v>
      </c>
      <c r="D22" s="12">
        <v>0</v>
      </c>
    </row>
    <row r="23" spans="1:4" ht="15" customHeight="1" x14ac:dyDescent="0.25">
      <c r="A23" s="16" t="s">
        <v>24</v>
      </c>
      <c r="B23" s="17"/>
      <c r="C23" s="18">
        <f>C5+C14</f>
        <v>136970</v>
      </c>
      <c r="D23" s="18">
        <f>D5+D14</f>
        <v>127659</v>
      </c>
    </row>
    <row r="24" spans="1:4" x14ac:dyDescent="0.25">
      <c r="A24" s="154"/>
      <c r="B24" s="19"/>
      <c r="C24" s="155"/>
      <c r="D24" s="155"/>
    </row>
    <row r="25" spans="1:4" x14ac:dyDescent="0.25">
      <c r="A25" s="154"/>
      <c r="B25" s="19"/>
      <c r="C25" s="155"/>
      <c r="D25" s="155"/>
    </row>
    <row r="26" spans="1:4" x14ac:dyDescent="0.25">
      <c r="A26" s="21" t="s">
        <v>25</v>
      </c>
      <c r="B26" s="19"/>
      <c r="C26" s="20"/>
      <c r="D26" s="20"/>
    </row>
    <row r="27" spans="1:4" x14ac:dyDescent="0.25">
      <c r="A27" s="21"/>
      <c r="B27" s="19"/>
      <c r="C27" s="20"/>
      <c r="D27" s="20"/>
    </row>
    <row r="28" spans="1:4" x14ac:dyDescent="0.25">
      <c r="A28" s="148" t="s">
        <v>26</v>
      </c>
      <c r="B28" s="150" t="s">
        <v>2</v>
      </c>
      <c r="C28" s="152" t="s">
        <v>3</v>
      </c>
      <c r="D28" s="152"/>
    </row>
    <row r="29" spans="1:4" ht="25.5" x14ac:dyDescent="0.25">
      <c r="A29" s="149"/>
      <c r="B29" s="151"/>
      <c r="C29" s="2" t="s">
        <v>4</v>
      </c>
      <c r="D29" s="2" t="s">
        <v>5</v>
      </c>
    </row>
    <row r="30" spans="1:4" x14ac:dyDescent="0.25">
      <c r="A30" s="22" t="s">
        <v>27</v>
      </c>
      <c r="B30" s="23"/>
      <c r="C30" s="24">
        <f>SUM(C31:C36)</f>
        <v>86731</v>
      </c>
      <c r="D30" s="24">
        <f>SUM(D31:D36)</f>
        <v>81432</v>
      </c>
    </row>
    <row r="31" spans="1:4" x14ac:dyDescent="0.25">
      <c r="A31" s="25" t="s">
        <v>28</v>
      </c>
      <c r="B31" s="26">
        <v>28</v>
      </c>
      <c r="C31" s="27">
        <v>3707</v>
      </c>
      <c r="D31" s="27">
        <v>3707</v>
      </c>
    </row>
    <row r="32" spans="1:4" x14ac:dyDescent="0.25">
      <c r="A32" s="25" t="s">
        <v>29</v>
      </c>
      <c r="B32" s="26">
        <v>28</v>
      </c>
      <c r="C32" s="27">
        <v>38412</v>
      </c>
      <c r="D32" s="27">
        <v>38412</v>
      </c>
    </row>
    <row r="33" spans="1:4" x14ac:dyDescent="0.25">
      <c r="A33" s="25" t="s">
        <v>30</v>
      </c>
      <c r="B33" s="26">
        <v>30</v>
      </c>
      <c r="C33" s="27">
        <v>44612</v>
      </c>
      <c r="D33" s="27">
        <v>39313</v>
      </c>
    </row>
    <row r="34" spans="1:4" x14ac:dyDescent="0.25">
      <c r="A34" s="25" t="s">
        <v>31</v>
      </c>
      <c r="B34" s="26"/>
      <c r="C34" s="12">
        <v>0</v>
      </c>
      <c r="D34" s="12">
        <v>0</v>
      </c>
    </row>
    <row r="35" spans="1:4" ht="24" x14ac:dyDescent="0.25">
      <c r="A35" s="28" t="s">
        <v>32</v>
      </c>
      <c r="B35" s="26"/>
      <c r="C35" s="12">
        <v>0</v>
      </c>
      <c r="D35" s="12">
        <v>0</v>
      </c>
    </row>
    <row r="36" spans="1:4" ht="26.25" customHeight="1" x14ac:dyDescent="0.25">
      <c r="A36" s="28" t="s">
        <v>33</v>
      </c>
      <c r="B36" s="26"/>
      <c r="C36" s="12">
        <v>0</v>
      </c>
      <c r="D36" s="12">
        <v>0</v>
      </c>
    </row>
    <row r="37" spans="1:4" x14ac:dyDescent="0.25">
      <c r="A37" s="22" t="s">
        <v>34</v>
      </c>
      <c r="B37" s="23"/>
      <c r="C37" s="24">
        <f>C38+C48</f>
        <v>50239</v>
      </c>
      <c r="D37" s="24">
        <f>D38+D48</f>
        <v>46227</v>
      </c>
    </row>
    <row r="38" spans="1:4" x14ac:dyDescent="0.25">
      <c r="A38" s="29" t="s">
        <v>35</v>
      </c>
      <c r="B38" s="30"/>
      <c r="C38" s="31">
        <f>SUM(C39:C47)</f>
        <v>12954</v>
      </c>
      <c r="D38" s="31">
        <f>SUM(D39:D47)</f>
        <v>20030</v>
      </c>
    </row>
    <row r="39" spans="1:4" x14ac:dyDescent="0.25">
      <c r="A39" s="25" t="s">
        <v>36</v>
      </c>
      <c r="B39" s="32" t="s">
        <v>37</v>
      </c>
      <c r="C39" s="27">
        <v>794</v>
      </c>
      <c r="D39" s="27">
        <v>1115</v>
      </c>
    </row>
    <row r="40" spans="1:4" x14ac:dyDescent="0.25">
      <c r="A40" s="25" t="s">
        <v>38</v>
      </c>
      <c r="B40" s="26">
        <v>32</v>
      </c>
      <c r="C40" s="27">
        <v>4657</v>
      </c>
      <c r="D40" s="27">
        <v>7561</v>
      </c>
    </row>
    <row r="41" spans="1:4" x14ac:dyDescent="0.25">
      <c r="A41" s="25" t="s">
        <v>39</v>
      </c>
      <c r="B41" s="26">
        <v>36</v>
      </c>
      <c r="C41" s="27">
        <v>4699</v>
      </c>
      <c r="D41" s="27">
        <v>7302</v>
      </c>
    </row>
    <row r="42" spans="1:4" x14ac:dyDescent="0.25">
      <c r="A42" s="25" t="s">
        <v>40</v>
      </c>
      <c r="B42" s="26">
        <v>35.39</v>
      </c>
      <c r="C42" s="33">
        <v>1300</v>
      </c>
      <c r="D42" s="33">
        <v>1116</v>
      </c>
    </row>
    <row r="43" spans="1:4" x14ac:dyDescent="0.25">
      <c r="A43" s="25" t="s">
        <v>41</v>
      </c>
      <c r="B43" s="26"/>
      <c r="C43" s="33">
        <v>20</v>
      </c>
      <c r="D43" s="33">
        <v>21</v>
      </c>
    </row>
    <row r="44" spans="1:4" x14ac:dyDescent="0.25">
      <c r="A44" s="25" t="s">
        <v>42</v>
      </c>
      <c r="B44" s="26"/>
      <c r="C44" s="12">
        <v>0</v>
      </c>
      <c r="D44" s="12">
        <v>0</v>
      </c>
    </row>
    <row r="45" spans="1:4" x14ac:dyDescent="0.25">
      <c r="A45" s="25" t="s">
        <v>43</v>
      </c>
      <c r="B45" s="26">
        <v>10</v>
      </c>
      <c r="C45" s="27">
        <v>1484</v>
      </c>
      <c r="D45" s="27">
        <v>2915</v>
      </c>
    </row>
    <row r="46" spans="1:4" x14ac:dyDescent="0.25">
      <c r="A46" s="25" t="s">
        <v>44</v>
      </c>
      <c r="B46" s="26">
        <v>35</v>
      </c>
      <c r="C46" s="12">
        <v>0</v>
      </c>
      <c r="D46" s="12">
        <v>0</v>
      </c>
    </row>
    <row r="47" spans="1:4" x14ac:dyDescent="0.25">
      <c r="A47" s="25" t="s">
        <v>45</v>
      </c>
      <c r="B47" s="26"/>
      <c r="C47" s="12">
        <v>0</v>
      </c>
      <c r="D47" s="12">
        <v>0</v>
      </c>
    </row>
    <row r="48" spans="1:4" x14ac:dyDescent="0.25">
      <c r="A48" s="34" t="s">
        <v>46</v>
      </c>
      <c r="B48" s="35"/>
      <c r="C48" s="24">
        <f>SUM(C49:C59)</f>
        <v>37285</v>
      </c>
      <c r="D48" s="24">
        <f>SUM(D49:D59)</f>
        <v>26197</v>
      </c>
    </row>
    <row r="49" spans="1:4" ht="24" x14ac:dyDescent="0.25">
      <c r="A49" s="28" t="s">
        <v>47</v>
      </c>
      <c r="B49" s="26">
        <v>37</v>
      </c>
      <c r="C49" s="27">
        <v>17972</v>
      </c>
      <c r="D49" s="27">
        <v>10456</v>
      </c>
    </row>
    <row r="50" spans="1:4" x14ac:dyDescent="0.25">
      <c r="A50" s="25" t="s">
        <v>48</v>
      </c>
      <c r="B50" s="26">
        <v>6.27</v>
      </c>
      <c r="C50" s="27">
        <v>997</v>
      </c>
      <c r="D50" s="27">
        <v>1524</v>
      </c>
    </row>
    <row r="51" spans="1:4" x14ac:dyDescent="0.25">
      <c r="A51" s="25" t="s">
        <v>49</v>
      </c>
      <c r="B51" s="26">
        <v>32</v>
      </c>
      <c r="C51" s="27">
        <v>3182</v>
      </c>
      <c r="D51" s="27">
        <v>3441</v>
      </c>
    </row>
    <row r="52" spans="1:4" x14ac:dyDescent="0.25">
      <c r="A52" s="25" t="s">
        <v>50</v>
      </c>
      <c r="B52" s="26">
        <v>34.380000000000003</v>
      </c>
      <c r="C52" s="27">
        <v>948</v>
      </c>
      <c r="D52" s="27">
        <v>850</v>
      </c>
    </row>
    <row r="53" spans="1:4" x14ac:dyDescent="0.25">
      <c r="A53" s="25" t="s">
        <v>51</v>
      </c>
      <c r="B53" s="26">
        <v>33</v>
      </c>
      <c r="C53" s="27">
        <v>200</v>
      </c>
      <c r="D53" s="27">
        <v>1200</v>
      </c>
    </row>
    <row r="54" spans="1:4" x14ac:dyDescent="0.25">
      <c r="A54" s="25" t="s">
        <v>52</v>
      </c>
      <c r="B54" s="26">
        <v>10</v>
      </c>
      <c r="C54" s="27">
        <v>5578</v>
      </c>
      <c r="D54" s="27">
        <v>4065</v>
      </c>
    </row>
    <row r="55" spans="1:4" x14ac:dyDescent="0.25">
      <c r="A55" s="25" t="s">
        <v>53</v>
      </c>
      <c r="B55" s="26">
        <v>35.39</v>
      </c>
      <c r="C55" s="13">
        <v>184</v>
      </c>
      <c r="D55" s="12">
        <v>0</v>
      </c>
    </row>
    <row r="56" spans="1:4" x14ac:dyDescent="0.25">
      <c r="A56" s="25" t="s">
        <v>54</v>
      </c>
      <c r="B56" s="26">
        <v>35</v>
      </c>
      <c r="C56" s="12">
        <v>0</v>
      </c>
      <c r="D56" s="12">
        <v>0</v>
      </c>
    </row>
    <row r="57" spans="1:4" x14ac:dyDescent="0.25">
      <c r="A57" s="25" t="s">
        <v>45</v>
      </c>
      <c r="B57" s="26">
        <v>41</v>
      </c>
      <c r="C57" s="27">
        <v>1531</v>
      </c>
      <c r="D57" s="13">
        <v>51</v>
      </c>
    </row>
    <row r="58" spans="1:4" x14ac:dyDescent="0.25">
      <c r="A58" s="28" t="s">
        <v>55</v>
      </c>
      <c r="B58" s="26">
        <v>36</v>
      </c>
      <c r="C58" s="27">
        <v>6693</v>
      </c>
      <c r="D58" s="27">
        <v>4610</v>
      </c>
    </row>
    <row r="59" spans="1:4" ht="24" x14ac:dyDescent="0.25">
      <c r="A59" s="28" t="s">
        <v>56</v>
      </c>
      <c r="B59" s="26"/>
      <c r="C59" s="12">
        <v>0</v>
      </c>
      <c r="D59" s="12">
        <v>0</v>
      </c>
    </row>
    <row r="60" spans="1:4" x14ac:dyDescent="0.25">
      <c r="A60" s="16" t="s">
        <v>57</v>
      </c>
      <c r="B60" s="17"/>
      <c r="C60" s="36">
        <f>C30+C37</f>
        <v>136970</v>
      </c>
      <c r="D60" s="18">
        <f>D30+D37</f>
        <v>127659</v>
      </c>
    </row>
    <row r="71" spans="1:1" x14ac:dyDescent="0.25">
      <c r="A71" s="38" t="s">
        <v>58</v>
      </c>
    </row>
  </sheetData>
  <mergeCells count="10">
    <mergeCell ref="A28:A29"/>
    <mergeCell ref="B28:B29"/>
    <mergeCell ref="C28:D28"/>
    <mergeCell ref="A1:D1"/>
    <mergeCell ref="A2:A3"/>
    <mergeCell ref="B2:B3"/>
    <mergeCell ref="C2:D2"/>
    <mergeCell ref="A24:A25"/>
    <mergeCell ref="C24:C25"/>
    <mergeCell ref="D24:D25"/>
  </mergeCells>
  <pageMargins left="0.70866141732283472" right="0.70866141732283472" top="0.74803149606299213" bottom="0.74803149606299213" header="0.31496062992125984" footer="0.31496062992125984"/>
  <pageSetup paperSize="9" scale="99" fitToHeight="0" orientation="portrait" r:id="rId1"/>
  <headerFooter>
    <oddHeader>&amp;L&amp;"Lato Light,Standardowy"&amp;8&amp;KE73E2ARoczne skonsolidowane sprawozdanie finansowe Grupy Ailleron SA za okres od 1 stycznia 2018 r. do 31 grudnia 2018 r.</oddHeader>
    <oddFooter>&amp;C&amp;P</oddFooter>
  </headerFooter>
  <rowBreaks count="1" manualBreakCount="1">
    <brk id="24" max="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5EC3A-16E1-4AD6-ACCA-8B6159C2A845}">
  <sheetPr>
    <tabColor rgb="FF92D050"/>
    <pageSetUpPr fitToPage="1"/>
  </sheetPr>
  <dimension ref="A1:K80"/>
  <sheetViews>
    <sheetView showGridLines="0" tabSelected="1" view="pageBreakPreview" zoomScale="90" zoomScaleNormal="100" zoomScaleSheetLayoutView="90" workbookViewId="0">
      <selection activeCell="I72" sqref="I72"/>
    </sheetView>
  </sheetViews>
  <sheetFormatPr defaultRowHeight="15" x14ac:dyDescent="0.25"/>
  <cols>
    <col min="1" max="1" width="57" style="1" customWidth="1"/>
    <col min="2" max="2" width="8.5703125" style="1" customWidth="1"/>
    <col min="3" max="4" width="13.5703125" style="1" customWidth="1"/>
    <col min="5" max="16384" width="9.140625" style="1"/>
  </cols>
  <sheetData>
    <row r="1" spans="1:11" ht="49.5" customHeight="1" x14ac:dyDescent="0.25">
      <c r="A1" s="161" t="s">
        <v>59</v>
      </c>
      <c r="B1" s="161"/>
      <c r="C1" s="161"/>
      <c r="D1" s="161"/>
    </row>
    <row r="2" spans="1:11" s="39" customFormat="1" ht="20.25" customHeight="1" x14ac:dyDescent="0.25">
      <c r="A2" s="162"/>
      <c r="B2" s="162"/>
      <c r="C2" s="162"/>
      <c r="D2" s="162"/>
    </row>
    <row r="3" spans="1:11" ht="12.75" customHeight="1" x14ac:dyDescent="0.25">
      <c r="A3" s="156" t="s">
        <v>60</v>
      </c>
      <c r="B3" s="150" t="s">
        <v>2</v>
      </c>
      <c r="C3" s="159" t="s">
        <v>61</v>
      </c>
      <c r="D3" s="159"/>
    </row>
    <row r="4" spans="1:11" ht="39.75" customHeight="1" x14ac:dyDescent="0.25">
      <c r="A4" s="156"/>
      <c r="B4" s="151"/>
      <c r="C4" s="41" t="s">
        <v>62</v>
      </c>
      <c r="D4" s="41" t="s">
        <v>63</v>
      </c>
    </row>
    <row r="5" spans="1:11" x14ac:dyDescent="0.25">
      <c r="A5" s="42" t="s">
        <v>64</v>
      </c>
      <c r="B5" s="42"/>
      <c r="C5" s="43"/>
      <c r="D5" s="43"/>
    </row>
    <row r="6" spans="1:11" x14ac:dyDescent="0.25">
      <c r="A6" s="44" t="s">
        <v>65</v>
      </c>
      <c r="B6" s="45" t="s">
        <v>66</v>
      </c>
      <c r="C6" s="46">
        <f>SUM(C7:C9)</f>
        <v>117730</v>
      </c>
      <c r="D6" s="46">
        <f>SUM(D7:D9)</f>
        <v>101430</v>
      </c>
      <c r="G6" s="47"/>
    </row>
    <row r="7" spans="1:11" x14ac:dyDescent="0.25">
      <c r="A7" s="48" t="s">
        <v>67</v>
      </c>
      <c r="B7" s="48"/>
      <c r="C7" s="12">
        <v>0</v>
      </c>
      <c r="D7" s="12">
        <v>0</v>
      </c>
    </row>
    <row r="8" spans="1:11" x14ac:dyDescent="0.25">
      <c r="A8" s="48" t="s">
        <v>68</v>
      </c>
      <c r="B8" s="48"/>
      <c r="C8" s="49">
        <v>107525</v>
      </c>
      <c r="D8" s="49">
        <v>91919</v>
      </c>
    </row>
    <row r="9" spans="1:11" x14ac:dyDescent="0.25">
      <c r="A9" s="48" t="s">
        <v>69</v>
      </c>
      <c r="B9" s="48"/>
      <c r="C9" s="49">
        <v>10205</v>
      </c>
      <c r="D9" s="49">
        <v>9511</v>
      </c>
    </row>
    <row r="10" spans="1:11" x14ac:dyDescent="0.25">
      <c r="A10" s="50" t="s">
        <v>70</v>
      </c>
      <c r="B10" s="50"/>
      <c r="C10" s="46">
        <f>SUM(C11:C13)</f>
        <v>85425</v>
      </c>
      <c r="D10" s="46">
        <f>SUM(D11:D13)</f>
        <v>70608</v>
      </c>
      <c r="K10" s="51"/>
    </row>
    <row r="11" spans="1:11" x14ac:dyDescent="0.25">
      <c r="A11" s="48" t="s">
        <v>71</v>
      </c>
      <c r="B11" s="48"/>
      <c r="C11" s="12">
        <v>0</v>
      </c>
      <c r="D11" s="12">
        <v>0</v>
      </c>
    </row>
    <row r="12" spans="1:11" x14ac:dyDescent="0.25">
      <c r="A12" s="48" t="s">
        <v>72</v>
      </c>
      <c r="B12" s="48"/>
      <c r="C12" s="52">
        <v>76330</v>
      </c>
      <c r="D12" s="49">
        <v>62066</v>
      </c>
      <c r="F12" s="53"/>
    </row>
    <row r="13" spans="1:11" x14ac:dyDescent="0.25">
      <c r="A13" s="48" t="s">
        <v>73</v>
      </c>
      <c r="B13" s="48"/>
      <c r="C13" s="52">
        <v>9095</v>
      </c>
      <c r="D13" s="49">
        <v>8542</v>
      </c>
    </row>
    <row r="14" spans="1:11" x14ac:dyDescent="0.25">
      <c r="A14" s="44" t="s">
        <v>74</v>
      </c>
      <c r="B14" s="44"/>
      <c r="C14" s="46">
        <f>C6-C10</f>
        <v>32305</v>
      </c>
      <c r="D14" s="46">
        <f>D6-D10</f>
        <v>30822</v>
      </c>
    </row>
    <row r="15" spans="1:11" x14ac:dyDescent="0.25">
      <c r="A15" s="48" t="s">
        <v>75</v>
      </c>
      <c r="B15" s="48"/>
      <c r="C15" s="49">
        <v>15689</v>
      </c>
      <c r="D15" s="49">
        <v>12592</v>
      </c>
    </row>
    <row r="16" spans="1:11" x14ac:dyDescent="0.25">
      <c r="A16" s="48" t="s">
        <v>76</v>
      </c>
      <c r="B16" s="48"/>
      <c r="C16" s="49">
        <v>10365</v>
      </c>
      <c r="D16" s="49">
        <v>8334</v>
      </c>
    </row>
    <row r="17" spans="1:8" x14ac:dyDescent="0.25">
      <c r="A17" s="48" t="s">
        <v>77</v>
      </c>
      <c r="B17" s="54">
        <v>9</v>
      </c>
      <c r="C17" s="55">
        <v>88</v>
      </c>
      <c r="D17" s="55">
        <v>58</v>
      </c>
    </row>
    <row r="18" spans="1:8" x14ac:dyDescent="0.25">
      <c r="A18" s="48" t="s">
        <v>78</v>
      </c>
      <c r="B18" s="54">
        <v>9</v>
      </c>
      <c r="C18" s="55">
        <v>217</v>
      </c>
      <c r="D18" s="55">
        <v>48</v>
      </c>
    </row>
    <row r="19" spans="1:8" x14ac:dyDescent="0.25">
      <c r="A19" s="44" t="s">
        <v>79</v>
      </c>
      <c r="B19" s="45"/>
      <c r="C19" s="46">
        <f>C14-C15-C16+C17-C18</f>
        <v>6122</v>
      </c>
      <c r="D19" s="46">
        <f>D14-D15-D16+D17-D18</f>
        <v>9906</v>
      </c>
      <c r="E19" s="53"/>
      <c r="F19" s="53"/>
      <c r="G19" s="56"/>
      <c r="H19" s="53"/>
    </row>
    <row r="20" spans="1:8" x14ac:dyDescent="0.25">
      <c r="A20" s="48" t="s">
        <v>80</v>
      </c>
      <c r="B20" s="54">
        <v>7</v>
      </c>
      <c r="C20" s="55">
        <v>136</v>
      </c>
      <c r="D20" s="55">
        <v>168</v>
      </c>
    </row>
    <row r="21" spans="1:8" x14ac:dyDescent="0.25">
      <c r="A21" s="48" t="s">
        <v>81</v>
      </c>
      <c r="B21" s="54">
        <v>8</v>
      </c>
      <c r="C21" s="55">
        <v>408</v>
      </c>
      <c r="D21" s="55">
        <v>919</v>
      </c>
    </row>
    <row r="22" spans="1:8" x14ac:dyDescent="0.25">
      <c r="A22" s="48" t="s">
        <v>82</v>
      </c>
      <c r="B22" s="54"/>
      <c r="C22" s="12">
        <v>0</v>
      </c>
      <c r="D22" s="12">
        <v>0</v>
      </c>
    </row>
    <row r="23" spans="1:8" x14ac:dyDescent="0.25">
      <c r="A23" s="48" t="s">
        <v>83</v>
      </c>
      <c r="B23" s="54"/>
      <c r="C23" s="12">
        <v>0</v>
      </c>
      <c r="D23" s="12">
        <v>0</v>
      </c>
    </row>
    <row r="24" spans="1:8" x14ac:dyDescent="0.25">
      <c r="A24" s="50" t="s">
        <v>84</v>
      </c>
      <c r="B24" s="57"/>
      <c r="C24" s="46">
        <f>C19+C20-C21</f>
        <v>5850</v>
      </c>
      <c r="D24" s="46">
        <f>D19+D20-D21</f>
        <v>9155</v>
      </c>
    </row>
    <row r="25" spans="1:8" x14ac:dyDescent="0.25">
      <c r="A25" s="48"/>
      <c r="B25" s="54"/>
      <c r="C25" s="55"/>
      <c r="D25" s="55"/>
    </row>
    <row r="26" spans="1:8" x14ac:dyDescent="0.25">
      <c r="A26" s="50" t="s">
        <v>85</v>
      </c>
      <c r="B26" s="57">
        <v>10</v>
      </c>
      <c r="C26" s="58">
        <f>SUM(C27:C28)</f>
        <v>839</v>
      </c>
      <c r="D26" s="58">
        <f>SUM(D27:D28)</f>
        <v>8</v>
      </c>
    </row>
    <row r="27" spans="1:8" x14ac:dyDescent="0.25">
      <c r="A27" s="48" t="s">
        <v>86</v>
      </c>
      <c r="B27" s="48"/>
      <c r="C27" s="55">
        <v>1499</v>
      </c>
      <c r="D27" s="55">
        <v>519</v>
      </c>
    </row>
    <row r="28" spans="1:8" x14ac:dyDescent="0.25">
      <c r="A28" s="48" t="s">
        <v>87</v>
      </c>
      <c r="B28" s="48"/>
      <c r="C28" s="55">
        <v>-660</v>
      </c>
      <c r="D28" s="55">
        <v>-511</v>
      </c>
    </row>
    <row r="29" spans="1:8" x14ac:dyDescent="0.25">
      <c r="A29" s="50" t="s">
        <v>88</v>
      </c>
      <c r="B29" s="59">
        <v>13</v>
      </c>
      <c r="C29" s="46">
        <f>C24-C26</f>
        <v>5011</v>
      </c>
      <c r="D29" s="46">
        <f>D24-D26</f>
        <v>9147</v>
      </c>
    </row>
    <row r="30" spans="1:8" x14ac:dyDescent="0.25">
      <c r="A30" s="60" t="s">
        <v>89</v>
      </c>
      <c r="B30" s="59">
        <v>11</v>
      </c>
      <c r="C30" s="58"/>
      <c r="D30" s="58"/>
    </row>
    <row r="31" spans="1:8" x14ac:dyDescent="0.25">
      <c r="A31" s="50" t="s">
        <v>90</v>
      </c>
      <c r="B31" s="59">
        <v>11</v>
      </c>
      <c r="C31" s="12">
        <v>0</v>
      </c>
      <c r="D31" s="12">
        <v>0</v>
      </c>
    </row>
    <row r="32" spans="1:8" x14ac:dyDescent="0.25">
      <c r="A32" s="16" t="s">
        <v>91</v>
      </c>
      <c r="B32" s="16"/>
      <c r="C32" s="36">
        <f>C29</f>
        <v>5011</v>
      </c>
      <c r="D32" s="18">
        <f>D29</f>
        <v>9147</v>
      </c>
      <c r="E32" s="61"/>
      <c r="F32" s="56"/>
    </row>
    <row r="33" spans="1:4" x14ac:dyDescent="0.25">
      <c r="A33" s="62"/>
      <c r="B33" s="62"/>
      <c r="C33" s="33"/>
      <c r="D33" s="33"/>
    </row>
    <row r="34" spans="1:4" ht="38.25" customHeight="1" x14ac:dyDescent="0.25">
      <c r="A34" s="161" t="s">
        <v>92</v>
      </c>
      <c r="B34" s="161"/>
      <c r="C34" s="161"/>
      <c r="D34" s="161"/>
    </row>
    <row r="35" spans="1:4" ht="18.75" customHeight="1" x14ac:dyDescent="0.25">
      <c r="A35" s="63"/>
      <c r="B35" s="63"/>
      <c r="C35" s="63"/>
      <c r="D35" s="63"/>
    </row>
    <row r="36" spans="1:4" x14ac:dyDescent="0.25">
      <c r="A36" s="156" t="s">
        <v>60</v>
      </c>
      <c r="B36" s="157" t="s">
        <v>2</v>
      </c>
      <c r="C36" s="159" t="s">
        <v>61</v>
      </c>
      <c r="D36" s="159"/>
    </row>
    <row r="37" spans="1:4" ht="36" x14ac:dyDescent="0.25">
      <c r="A37" s="156"/>
      <c r="B37" s="158"/>
      <c r="C37" s="41" t="str">
        <f>C4</f>
        <v>Okres zakończony 31/12/2018</v>
      </c>
      <c r="D37" s="41" t="str">
        <f>D4</f>
        <v>Okres zakończony 31/12/2017</v>
      </c>
    </row>
    <row r="38" spans="1:4" x14ac:dyDescent="0.25">
      <c r="A38" s="64" t="s">
        <v>93</v>
      </c>
      <c r="B38" s="64"/>
      <c r="C38" s="65">
        <f>C32</f>
        <v>5011</v>
      </c>
      <c r="D38" s="65">
        <f>D32</f>
        <v>9147</v>
      </c>
    </row>
    <row r="39" spans="1:4" x14ac:dyDescent="0.25">
      <c r="A39" s="48" t="s">
        <v>94</v>
      </c>
      <c r="B39" s="48"/>
      <c r="C39" s="49">
        <v>5017</v>
      </c>
      <c r="D39" s="49">
        <f>D32</f>
        <v>9147</v>
      </c>
    </row>
    <row r="40" spans="1:4" x14ac:dyDescent="0.25">
      <c r="A40" s="64" t="s">
        <v>95</v>
      </c>
      <c r="B40" s="64"/>
      <c r="C40" s="66">
        <v>-6.5</v>
      </c>
      <c r="D40" s="67" t="s">
        <v>96</v>
      </c>
    </row>
    <row r="41" spans="1:4" x14ac:dyDescent="0.25">
      <c r="A41" s="48" t="s">
        <v>97</v>
      </c>
      <c r="B41" s="54">
        <v>14</v>
      </c>
      <c r="C41" s="160"/>
      <c r="D41" s="160"/>
    </row>
    <row r="42" spans="1:4" x14ac:dyDescent="0.25">
      <c r="A42" s="48" t="s">
        <v>98</v>
      </c>
      <c r="B42" s="48"/>
      <c r="C42" s="160"/>
      <c r="D42" s="160"/>
    </row>
    <row r="43" spans="1:4" x14ac:dyDescent="0.25">
      <c r="A43" s="48" t="s">
        <v>99</v>
      </c>
      <c r="B43" s="48"/>
      <c r="C43" s="55"/>
      <c r="D43" s="55"/>
    </row>
    <row r="44" spans="1:4" x14ac:dyDescent="0.25">
      <c r="A44" s="48" t="s">
        <v>100</v>
      </c>
      <c r="B44" s="48"/>
      <c r="C44" s="68">
        <f>C38/12355504*1000</f>
        <v>0.40556823906171696</v>
      </c>
      <c r="D44" s="68">
        <f>D39/12355504*1000</f>
        <v>0.7403178372974506</v>
      </c>
    </row>
    <row r="45" spans="1:4" x14ac:dyDescent="0.25">
      <c r="A45" s="48" t="s">
        <v>101</v>
      </c>
      <c r="B45" s="48"/>
      <c r="C45" s="69">
        <f>C44</f>
        <v>0.40556823906171696</v>
      </c>
      <c r="D45" s="69">
        <f>D44</f>
        <v>0.7403178372974506</v>
      </c>
    </row>
    <row r="46" spans="1:4" x14ac:dyDescent="0.25">
      <c r="A46" s="48" t="s">
        <v>102</v>
      </c>
      <c r="B46" s="48"/>
      <c r="C46" s="55"/>
      <c r="D46" s="55"/>
    </row>
    <row r="47" spans="1:4" x14ac:dyDescent="0.25">
      <c r="A47" s="48" t="s">
        <v>100</v>
      </c>
      <c r="B47" s="48"/>
      <c r="C47" s="69">
        <f>C45</f>
        <v>0.40556823906171696</v>
      </c>
      <c r="D47" s="69">
        <f>D45</f>
        <v>0.7403178372974506</v>
      </c>
    </row>
    <row r="48" spans="1:4" ht="17.25" customHeight="1" x14ac:dyDescent="0.25">
      <c r="A48" s="64" t="s">
        <v>101</v>
      </c>
      <c r="B48" s="64"/>
      <c r="C48" s="70">
        <f>C47</f>
        <v>0.40556823906171696</v>
      </c>
      <c r="D48" s="70">
        <f>D47</f>
        <v>0.7403178372974506</v>
      </c>
    </row>
    <row r="49" spans="1:4" x14ac:dyDescent="0.25">
      <c r="A49" s="71"/>
      <c r="B49" s="71"/>
      <c r="C49" s="160"/>
      <c r="D49" s="160"/>
    </row>
    <row r="50" spans="1:4" x14ac:dyDescent="0.25">
      <c r="A50" s="72" t="s">
        <v>103</v>
      </c>
      <c r="B50" s="72"/>
      <c r="C50" s="160"/>
      <c r="D50" s="160"/>
    </row>
    <row r="51" spans="1:4" ht="22.5" x14ac:dyDescent="0.25">
      <c r="A51" s="73" t="s">
        <v>104</v>
      </c>
      <c r="B51" s="73"/>
      <c r="C51" s="55"/>
      <c r="D51" s="55"/>
    </row>
    <row r="52" spans="1:4" x14ac:dyDescent="0.25">
      <c r="A52" s="48" t="s">
        <v>105</v>
      </c>
      <c r="B52" s="48"/>
      <c r="C52" s="55" t="s">
        <v>96</v>
      </c>
      <c r="D52" s="55" t="s">
        <v>96</v>
      </c>
    </row>
    <row r="53" spans="1:4" x14ac:dyDescent="0.25">
      <c r="A53" s="48" t="s">
        <v>106</v>
      </c>
      <c r="B53" s="48"/>
      <c r="C53" s="55" t="s">
        <v>96</v>
      </c>
      <c r="D53" s="55" t="s">
        <v>96</v>
      </c>
    </row>
    <row r="54" spans="1:4" x14ac:dyDescent="0.25">
      <c r="A54" s="48" t="s">
        <v>107</v>
      </c>
      <c r="B54" s="48"/>
      <c r="C54" s="55" t="s">
        <v>96</v>
      </c>
      <c r="D54" s="55" t="s">
        <v>96</v>
      </c>
    </row>
    <row r="55" spans="1:4" x14ac:dyDescent="0.25">
      <c r="A55" s="48" t="s">
        <v>108</v>
      </c>
      <c r="B55" s="48"/>
      <c r="C55" s="55" t="s">
        <v>96</v>
      </c>
      <c r="D55" s="55" t="s">
        <v>96</v>
      </c>
    </row>
    <row r="56" spans="1:4" x14ac:dyDescent="0.25">
      <c r="A56" s="74"/>
      <c r="B56" s="74"/>
      <c r="C56" s="75" t="s">
        <v>96</v>
      </c>
      <c r="D56" s="75" t="s">
        <v>96</v>
      </c>
    </row>
    <row r="57" spans="1:4" ht="22.5" x14ac:dyDescent="0.25">
      <c r="A57" s="73" t="s">
        <v>109</v>
      </c>
      <c r="B57" s="73"/>
      <c r="C57" s="55"/>
      <c r="D57" s="55"/>
    </row>
    <row r="58" spans="1:4" x14ac:dyDescent="0.25">
      <c r="A58" s="48" t="s">
        <v>110</v>
      </c>
      <c r="B58" s="48"/>
      <c r="C58" s="55" t="s">
        <v>111</v>
      </c>
      <c r="D58" s="55" t="s">
        <v>111</v>
      </c>
    </row>
    <row r="59" spans="1:4" x14ac:dyDescent="0.25">
      <c r="A59" s="48" t="s">
        <v>112</v>
      </c>
      <c r="B59" s="48"/>
      <c r="C59" s="55" t="s">
        <v>111</v>
      </c>
      <c r="D59" s="55" t="s">
        <v>111</v>
      </c>
    </row>
    <row r="60" spans="1:4" ht="22.5" x14ac:dyDescent="0.25">
      <c r="A60" s="73" t="s">
        <v>113</v>
      </c>
      <c r="B60" s="48"/>
      <c r="C60" s="55" t="s">
        <v>111</v>
      </c>
      <c r="D60" s="55" t="s">
        <v>111</v>
      </c>
    </row>
    <row r="61" spans="1:4" x14ac:dyDescent="0.25">
      <c r="A61" s="64" t="s">
        <v>108</v>
      </c>
      <c r="B61" s="64"/>
      <c r="C61" s="67" t="s">
        <v>111</v>
      </c>
      <c r="D61" s="67" t="s">
        <v>111</v>
      </c>
    </row>
    <row r="62" spans="1:4" x14ac:dyDescent="0.25">
      <c r="A62" s="48"/>
      <c r="B62" s="48"/>
      <c r="C62" s="55" t="s">
        <v>114</v>
      </c>
      <c r="D62" s="55" t="s">
        <v>114</v>
      </c>
    </row>
    <row r="63" spans="1:4" x14ac:dyDescent="0.25">
      <c r="A63" s="48"/>
      <c r="B63" s="48"/>
      <c r="C63" s="55"/>
      <c r="D63" s="55"/>
    </row>
    <row r="64" spans="1:4" x14ac:dyDescent="0.25">
      <c r="A64" s="50" t="s">
        <v>115</v>
      </c>
      <c r="B64" s="50"/>
      <c r="C64" s="58" t="s">
        <v>111</v>
      </c>
      <c r="D64" s="58" t="s">
        <v>111</v>
      </c>
    </row>
    <row r="65" spans="1:4" x14ac:dyDescent="0.25">
      <c r="A65" s="16" t="s">
        <v>116</v>
      </c>
      <c r="B65" s="16"/>
      <c r="C65" s="18">
        <f>C39+C40</f>
        <v>5010.5</v>
      </c>
      <c r="D65" s="18">
        <f>D39</f>
        <v>9147</v>
      </c>
    </row>
    <row r="74" spans="1:4" x14ac:dyDescent="0.25">
      <c r="A74" s="76"/>
      <c r="B74" s="76"/>
    </row>
    <row r="78" spans="1:4" x14ac:dyDescent="0.25">
      <c r="A78" s="38"/>
      <c r="B78" s="76"/>
    </row>
    <row r="80" spans="1:4" x14ac:dyDescent="0.25">
      <c r="A80" s="38" t="s">
        <v>58</v>
      </c>
      <c r="B80" s="76"/>
    </row>
  </sheetData>
  <mergeCells count="13">
    <mergeCell ref="C49:C50"/>
    <mergeCell ref="D49:D50"/>
    <mergeCell ref="A1:D1"/>
    <mergeCell ref="A2:D2"/>
    <mergeCell ref="A3:A4"/>
    <mergeCell ref="B3:B4"/>
    <mergeCell ref="C3:D3"/>
    <mergeCell ref="A34:D34"/>
    <mergeCell ref="A36:A37"/>
    <mergeCell ref="B36:B37"/>
    <mergeCell ref="C36:D36"/>
    <mergeCell ref="C41:C42"/>
    <mergeCell ref="D41:D42"/>
  </mergeCells>
  <pageMargins left="0.70866141732283472" right="0.70866141732283472" top="0.74803149606299213" bottom="0.74803149606299213" header="0.31496062992125984" footer="0.31496062992125984"/>
  <pageSetup paperSize="9" scale="94" fitToHeight="0" orientation="portrait" r:id="rId1"/>
  <headerFooter>
    <oddHeader>&amp;L&amp;"Lato Light,Standardowy"&amp;8&amp;KE73E2ARoczne skonsolidowane sprawozdanie finansowe Grupy Ailleron SA za okres od 1 stycznia 2018 r. do 31 grudnia 2018 r.</oddHeader>
    <oddFooter>&amp;C&amp;P</oddFooter>
  </headerFooter>
  <rowBreaks count="1" manualBreakCount="1">
    <brk id="33" max="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F7FFC-3B8F-4B46-9BB9-1593496BE580}">
  <sheetPr>
    <tabColor rgb="FF92D050"/>
  </sheetPr>
  <dimension ref="A1:F79"/>
  <sheetViews>
    <sheetView showGridLines="0" view="pageBreakPreview" zoomScaleNormal="100" zoomScaleSheetLayoutView="100" workbookViewId="0">
      <selection activeCell="F70" sqref="F70"/>
    </sheetView>
  </sheetViews>
  <sheetFormatPr defaultRowHeight="15" x14ac:dyDescent="0.25"/>
  <cols>
    <col min="1" max="1" width="50.7109375" style="91" customWidth="1"/>
    <col min="2" max="2" width="14.42578125" style="1" customWidth="1"/>
    <col min="3" max="3" width="13.85546875" style="1" customWidth="1"/>
    <col min="4" max="16384" width="9.140625" style="1"/>
  </cols>
  <sheetData>
    <row r="1" spans="1:3" ht="39.75" customHeight="1" x14ac:dyDescent="0.25">
      <c r="A1" s="163" t="s">
        <v>117</v>
      </c>
      <c r="B1" s="163"/>
      <c r="C1" s="163"/>
    </row>
    <row r="2" spans="1:3" x14ac:dyDescent="0.25">
      <c r="A2" s="164"/>
      <c r="B2" s="165" t="s">
        <v>61</v>
      </c>
      <c r="C2" s="165"/>
    </row>
    <row r="3" spans="1:3" ht="36" x14ac:dyDescent="0.25">
      <c r="A3" s="164"/>
      <c r="B3" s="41" t="s">
        <v>62</v>
      </c>
      <c r="C3" s="41" t="s">
        <v>63</v>
      </c>
    </row>
    <row r="4" spans="1:3" x14ac:dyDescent="0.25">
      <c r="A4" s="77" t="s">
        <v>118</v>
      </c>
      <c r="B4" s="78"/>
      <c r="C4" s="78"/>
    </row>
    <row r="5" spans="1:3" x14ac:dyDescent="0.25">
      <c r="A5" s="79" t="s">
        <v>119</v>
      </c>
      <c r="B5" s="80">
        <f>RZIS_s!$C$39</f>
        <v>5017</v>
      </c>
      <c r="C5" s="81">
        <f>RZIS_s!D65</f>
        <v>9147</v>
      </c>
    </row>
    <row r="6" spans="1:3" x14ac:dyDescent="0.25">
      <c r="A6" s="82" t="s">
        <v>120</v>
      </c>
      <c r="B6" s="55">
        <v>839</v>
      </c>
      <c r="C6" s="55">
        <v>8</v>
      </c>
    </row>
    <row r="7" spans="1:3" x14ac:dyDescent="0.25">
      <c r="A7" s="82" t="s">
        <v>121</v>
      </c>
      <c r="B7" s="83">
        <v>-7</v>
      </c>
      <c r="C7" s="12">
        <v>0</v>
      </c>
    </row>
    <row r="8" spans="1:3" x14ac:dyDescent="0.25">
      <c r="A8" s="82" t="s">
        <v>122</v>
      </c>
      <c r="B8" s="55">
        <v>118</v>
      </c>
      <c r="C8" s="55">
        <v>126</v>
      </c>
    </row>
    <row r="9" spans="1:3" x14ac:dyDescent="0.25">
      <c r="A9" s="82" t="s">
        <v>123</v>
      </c>
      <c r="B9" s="83">
        <v>282</v>
      </c>
      <c r="C9" s="12">
        <v>0</v>
      </c>
    </row>
    <row r="10" spans="1:3" x14ac:dyDescent="0.25">
      <c r="A10" s="82" t="s">
        <v>124</v>
      </c>
      <c r="B10" s="55">
        <v>-183</v>
      </c>
      <c r="C10" s="55">
        <v>-17</v>
      </c>
    </row>
    <row r="11" spans="1:3" x14ac:dyDescent="0.25">
      <c r="A11" s="82" t="s">
        <v>125</v>
      </c>
      <c r="B11" s="55">
        <v>98</v>
      </c>
      <c r="C11" s="55">
        <v>16</v>
      </c>
    </row>
    <row r="12" spans="1:3" ht="22.5" x14ac:dyDescent="0.25">
      <c r="A12" s="84" t="s">
        <v>126</v>
      </c>
      <c r="B12" s="85">
        <v>0</v>
      </c>
      <c r="C12" s="55">
        <v>135</v>
      </c>
    </row>
    <row r="13" spans="1:3" x14ac:dyDescent="0.25">
      <c r="A13" s="82" t="s">
        <v>127</v>
      </c>
      <c r="B13" s="12">
        <v>0</v>
      </c>
      <c r="C13" s="12">
        <v>0</v>
      </c>
    </row>
    <row r="14" spans="1:3" x14ac:dyDescent="0.25">
      <c r="A14" s="82" t="s">
        <v>128</v>
      </c>
      <c r="B14" s="12">
        <v>0</v>
      </c>
      <c r="C14" s="12">
        <v>0</v>
      </c>
    </row>
    <row r="15" spans="1:3" x14ac:dyDescent="0.25">
      <c r="A15" s="82" t="s">
        <v>129</v>
      </c>
      <c r="B15" s="12">
        <v>0</v>
      </c>
      <c r="C15" s="12">
        <v>0</v>
      </c>
    </row>
    <row r="16" spans="1:3" x14ac:dyDescent="0.25">
      <c r="A16" s="82" t="s">
        <v>130</v>
      </c>
      <c r="B16" s="55">
        <v>0</v>
      </c>
      <c r="C16" s="15">
        <v>-22</v>
      </c>
    </row>
    <row r="17" spans="1:3" x14ac:dyDescent="0.25">
      <c r="A17" s="82" t="s">
        <v>131</v>
      </c>
      <c r="B17" s="55">
        <v>102</v>
      </c>
      <c r="C17" s="49">
        <v>586</v>
      </c>
    </row>
    <row r="18" spans="1:3" ht="22.5" x14ac:dyDescent="0.25">
      <c r="A18" s="82" t="s">
        <v>132</v>
      </c>
      <c r="B18" s="55">
        <v>-30</v>
      </c>
      <c r="C18" s="55">
        <v>-365</v>
      </c>
    </row>
    <row r="19" spans="1:3" x14ac:dyDescent="0.25">
      <c r="A19" s="82" t="s">
        <v>133</v>
      </c>
      <c r="B19" s="49">
        <v>7888</v>
      </c>
      <c r="C19" s="49">
        <v>7327</v>
      </c>
    </row>
    <row r="20" spans="1:3" x14ac:dyDescent="0.25">
      <c r="A20" s="82" t="s">
        <v>134</v>
      </c>
      <c r="B20" s="55">
        <v>36</v>
      </c>
      <c r="C20" s="13">
        <v>6</v>
      </c>
    </row>
    <row r="21" spans="1:3" x14ac:dyDescent="0.25">
      <c r="A21" s="82" t="s">
        <v>135</v>
      </c>
      <c r="B21" s="55">
        <v>39</v>
      </c>
      <c r="C21" s="55">
        <v>664</v>
      </c>
    </row>
    <row r="22" spans="1:3" ht="22.5" x14ac:dyDescent="0.25">
      <c r="A22" s="82" t="s">
        <v>136</v>
      </c>
      <c r="B22" s="49">
        <v>1762</v>
      </c>
      <c r="C22" s="85">
        <v>0</v>
      </c>
    </row>
    <row r="23" spans="1:3" x14ac:dyDescent="0.25">
      <c r="A23" s="79"/>
      <c r="B23" s="46">
        <f>SUM(B5:B22)</f>
        <v>15961</v>
      </c>
      <c r="C23" s="46">
        <f>SUM(C5:C22)</f>
        <v>17611</v>
      </c>
    </row>
    <row r="24" spans="1:3" x14ac:dyDescent="0.25">
      <c r="A24" s="82" t="s">
        <v>137</v>
      </c>
      <c r="B24" s="55"/>
      <c r="C24" s="55"/>
    </row>
    <row r="25" spans="1:3" ht="22.5" x14ac:dyDescent="0.25">
      <c r="A25" s="82" t="s">
        <v>138</v>
      </c>
      <c r="B25" s="49">
        <v>-13310</v>
      </c>
      <c r="C25" s="49">
        <v>-5804</v>
      </c>
    </row>
    <row r="26" spans="1:3" ht="22.5" x14ac:dyDescent="0.25">
      <c r="A26" s="82" t="s">
        <v>139</v>
      </c>
      <c r="B26" s="49">
        <v>-744</v>
      </c>
      <c r="C26" s="49">
        <v>-564</v>
      </c>
    </row>
    <row r="27" spans="1:3" x14ac:dyDescent="0.25">
      <c r="A27" s="82" t="s">
        <v>140</v>
      </c>
      <c r="B27" s="49">
        <v>-1723</v>
      </c>
      <c r="C27" s="49">
        <v>-167</v>
      </c>
    </row>
    <row r="28" spans="1:3" x14ac:dyDescent="0.25">
      <c r="A28" s="82" t="s">
        <v>141</v>
      </c>
      <c r="B28" s="55">
        <v>782</v>
      </c>
      <c r="C28" s="55">
        <v>-391</v>
      </c>
    </row>
    <row r="29" spans="1:3" ht="22.5" x14ac:dyDescent="0.25">
      <c r="A29" s="82" t="s">
        <v>142</v>
      </c>
      <c r="B29" s="49">
        <v>8109</v>
      </c>
      <c r="C29" s="49">
        <v>1034</v>
      </c>
    </row>
    <row r="30" spans="1:3" ht="22.5" x14ac:dyDescent="0.25">
      <c r="A30" s="82" t="s">
        <v>143</v>
      </c>
      <c r="B30" s="49">
        <v>-527</v>
      </c>
      <c r="C30" s="49">
        <v>-1425</v>
      </c>
    </row>
    <row r="31" spans="1:3" x14ac:dyDescent="0.25">
      <c r="A31" s="82" t="s">
        <v>144</v>
      </c>
      <c r="B31" s="49">
        <v>-1252</v>
      </c>
      <c r="C31" s="49">
        <v>213</v>
      </c>
    </row>
    <row r="32" spans="1:3" x14ac:dyDescent="0.25">
      <c r="A32" s="82" t="s">
        <v>145</v>
      </c>
      <c r="B32" s="49">
        <v>1387</v>
      </c>
      <c r="C32" s="13">
        <v>51</v>
      </c>
    </row>
    <row r="33" spans="1:3" x14ac:dyDescent="0.25">
      <c r="A33" s="82" t="s">
        <v>146</v>
      </c>
      <c r="B33" s="49">
        <v>1078</v>
      </c>
      <c r="C33" s="49">
        <v>-2102</v>
      </c>
    </row>
    <row r="34" spans="1:3" x14ac:dyDescent="0.25">
      <c r="A34" s="86" t="s">
        <v>147</v>
      </c>
      <c r="B34" s="46">
        <f>SUM(B23:B33)</f>
        <v>9761</v>
      </c>
      <c r="C34" s="46">
        <f>SUM(C23:C33)</f>
        <v>8456</v>
      </c>
    </row>
    <row r="35" spans="1:3" x14ac:dyDescent="0.25">
      <c r="A35" s="82" t="s">
        <v>148</v>
      </c>
      <c r="B35" s="55">
        <v>-157</v>
      </c>
      <c r="C35" s="55">
        <v>-790</v>
      </c>
    </row>
    <row r="36" spans="1:3" x14ac:dyDescent="0.25">
      <c r="A36" s="82" t="s">
        <v>149</v>
      </c>
      <c r="B36" s="55">
        <v>-1073</v>
      </c>
      <c r="C36" s="55">
        <v>-180</v>
      </c>
    </row>
    <row r="37" spans="1:3" x14ac:dyDescent="0.25">
      <c r="A37" s="87" t="s">
        <v>150</v>
      </c>
      <c r="B37" s="46">
        <f>SUM(B34:B36)</f>
        <v>8531</v>
      </c>
      <c r="C37" s="46">
        <f>SUM(C34:C36)</f>
        <v>7486</v>
      </c>
    </row>
    <row r="38" spans="1:3" ht="37.5" customHeight="1" x14ac:dyDescent="0.25">
      <c r="A38" s="166" t="s">
        <v>151</v>
      </c>
      <c r="B38" s="166"/>
      <c r="C38" s="166"/>
    </row>
    <row r="39" spans="1:3" x14ac:dyDescent="0.25">
      <c r="A39" s="164"/>
      <c r="B39" s="165" t="s">
        <v>61</v>
      </c>
      <c r="C39" s="165"/>
    </row>
    <row r="40" spans="1:3" ht="33" customHeight="1" x14ac:dyDescent="0.25">
      <c r="A40" s="164"/>
      <c r="B40" s="41" t="str">
        <f>B3</f>
        <v>Okres zakończony 31/12/2018</v>
      </c>
      <c r="C40" s="41" t="str">
        <f>C3</f>
        <v>Okres zakończony 31/12/2017</v>
      </c>
    </row>
    <row r="41" spans="1:3" ht="15" customHeight="1" x14ac:dyDescent="0.25">
      <c r="A41" s="77" t="s">
        <v>152</v>
      </c>
      <c r="B41" s="67"/>
      <c r="C41" s="67"/>
    </row>
    <row r="42" spans="1:3" x14ac:dyDescent="0.25">
      <c r="A42" s="82" t="s">
        <v>153</v>
      </c>
      <c r="B42" s="49">
        <v>-1</v>
      </c>
      <c r="C42" s="88">
        <v>-3473</v>
      </c>
    </row>
    <row r="43" spans="1:3" x14ac:dyDescent="0.25">
      <c r="A43" s="82" t="s">
        <v>154</v>
      </c>
      <c r="B43" s="12">
        <v>0</v>
      </c>
      <c r="C43" s="13">
        <v>0</v>
      </c>
    </row>
    <row r="44" spans="1:3" x14ac:dyDescent="0.25">
      <c r="A44" s="82" t="s">
        <v>155</v>
      </c>
      <c r="B44" s="12">
        <v>0</v>
      </c>
      <c r="C44" s="13">
        <v>0</v>
      </c>
    </row>
    <row r="45" spans="1:3" x14ac:dyDescent="0.25">
      <c r="A45" s="82" t="s">
        <v>156</v>
      </c>
      <c r="B45" s="49">
        <v>-243</v>
      </c>
      <c r="C45" s="83">
        <v>-419</v>
      </c>
    </row>
    <row r="46" spans="1:3" x14ac:dyDescent="0.25">
      <c r="A46" s="82" t="s">
        <v>157</v>
      </c>
      <c r="B46" s="12">
        <v>0</v>
      </c>
      <c r="C46" s="13">
        <v>0</v>
      </c>
    </row>
    <row r="47" spans="1:3" x14ac:dyDescent="0.25">
      <c r="A47" s="82" t="s">
        <v>158</v>
      </c>
      <c r="B47" s="49">
        <v>-1689</v>
      </c>
      <c r="C47" s="49">
        <v>-1681</v>
      </c>
    </row>
    <row r="48" spans="1:3" x14ac:dyDescent="0.25">
      <c r="A48" s="82" t="s">
        <v>159</v>
      </c>
      <c r="B48" s="49">
        <v>183</v>
      </c>
      <c r="C48" s="55">
        <v>17</v>
      </c>
    </row>
    <row r="49" spans="1:3" x14ac:dyDescent="0.25">
      <c r="A49" s="82" t="s">
        <v>160</v>
      </c>
      <c r="B49" s="49">
        <v>-1353</v>
      </c>
      <c r="C49" s="49">
        <v>-32</v>
      </c>
    </row>
    <row r="50" spans="1:3" x14ac:dyDescent="0.25">
      <c r="A50" s="82" t="s">
        <v>161</v>
      </c>
      <c r="B50" s="83">
        <v>-24</v>
      </c>
      <c r="C50" s="12">
        <v>0</v>
      </c>
    </row>
    <row r="51" spans="1:3" x14ac:dyDescent="0.25">
      <c r="A51" s="82" t="s">
        <v>162</v>
      </c>
      <c r="B51" s="83">
        <v>-50</v>
      </c>
      <c r="C51" s="12">
        <v>0</v>
      </c>
    </row>
    <row r="52" spans="1:3" x14ac:dyDescent="0.25">
      <c r="A52" s="82" t="s">
        <v>163</v>
      </c>
      <c r="B52" s="12">
        <v>0</v>
      </c>
      <c r="C52" s="12">
        <v>0</v>
      </c>
    </row>
    <row r="53" spans="1:3" ht="26.25" customHeight="1" x14ac:dyDescent="0.25">
      <c r="A53" s="87" t="s">
        <v>164</v>
      </c>
      <c r="B53" s="46">
        <f>SUM(B42:B52)</f>
        <v>-3177</v>
      </c>
      <c r="C53" s="46">
        <f>SUM(C42:C52)</f>
        <v>-5588</v>
      </c>
    </row>
    <row r="54" spans="1:3" x14ac:dyDescent="0.25">
      <c r="A54" s="77" t="s">
        <v>165</v>
      </c>
      <c r="B54" s="58"/>
      <c r="C54" s="58"/>
    </row>
    <row r="55" spans="1:3" x14ac:dyDescent="0.25">
      <c r="A55" s="82" t="s">
        <v>166</v>
      </c>
      <c r="B55" s="12">
        <v>0</v>
      </c>
      <c r="C55" s="12">
        <v>0</v>
      </c>
    </row>
    <row r="56" spans="1:3" x14ac:dyDescent="0.25">
      <c r="A56" s="82" t="s">
        <v>167</v>
      </c>
      <c r="B56" s="12">
        <v>0</v>
      </c>
      <c r="C56" s="12">
        <v>0</v>
      </c>
    </row>
    <row r="57" spans="1:3" x14ac:dyDescent="0.25">
      <c r="A57" s="82" t="s">
        <v>168</v>
      </c>
      <c r="B57" s="12">
        <v>0</v>
      </c>
      <c r="C57" s="12">
        <v>0</v>
      </c>
    </row>
    <row r="58" spans="1:3" x14ac:dyDescent="0.25">
      <c r="A58" s="82" t="s">
        <v>169</v>
      </c>
      <c r="B58" s="12">
        <v>0</v>
      </c>
      <c r="C58" s="12">
        <v>0</v>
      </c>
    </row>
    <row r="59" spans="1:3" x14ac:dyDescent="0.25">
      <c r="A59" s="82" t="s">
        <v>170</v>
      </c>
      <c r="B59" s="49">
        <v>-3000</v>
      </c>
      <c r="C59" s="49">
        <v>-3000</v>
      </c>
    </row>
    <row r="60" spans="1:3" x14ac:dyDescent="0.25">
      <c r="A60" s="82" t="s">
        <v>171</v>
      </c>
      <c r="B60" s="49">
        <v>-345</v>
      </c>
      <c r="C60" s="49">
        <v>-519</v>
      </c>
    </row>
    <row r="61" spans="1:3" x14ac:dyDescent="0.25">
      <c r="A61" s="82" t="s">
        <v>172</v>
      </c>
      <c r="B61" s="12">
        <v>0</v>
      </c>
      <c r="C61" s="89">
        <v>0</v>
      </c>
    </row>
    <row r="62" spans="1:3" x14ac:dyDescent="0.25">
      <c r="A62" s="82" t="s">
        <v>169</v>
      </c>
      <c r="B62" s="12">
        <v>0</v>
      </c>
      <c r="C62" s="89">
        <v>0</v>
      </c>
    </row>
    <row r="63" spans="1:3" x14ac:dyDescent="0.25">
      <c r="A63" s="82" t="s">
        <v>173</v>
      </c>
      <c r="B63" s="12">
        <v>0</v>
      </c>
      <c r="C63" s="13">
        <v>0</v>
      </c>
    </row>
    <row r="64" spans="1:3" x14ac:dyDescent="0.25">
      <c r="A64" s="82" t="s">
        <v>174</v>
      </c>
      <c r="B64" s="12">
        <v>0</v>
      </c>
      <c r="C64" s="89">
        <v>0</v>
      </c>
    </row>
    <row r="65" spans="1:6" x14ac:dyDescent="0.25">
      <c r="A65" s="82" t="s">
        <v>175</v>
      </c>
      <c r="B65" s="12">
        <v>0</v>
      </c>
      <c r="C65" s="13">
        <v>0</v>
      </c>
    </row>
    <row r="66" spans="1:6" x14ac:dyDescent="0.25">
      <c r="A66" s="82" t="s">
        <v>176</v>
      </c>
      <c r="B66" s="83">
        <v>12</v>
      </c>
      <c r="C66" s="13">
        <v>0</v>
      </c>
    </row>
    <row r="67" spans="1:6" x14ac:dyDescent="0.25">
      <c r="A67" s="82" t="s">
        <v>177</v>
      </c>
      <c r="B67" s="90">
        <v>0</v>
      </c>
      <c r="C67" s="11">
        <v>-2471</v>
      </c>
    </row>
    <row r="68" spans="1:6" x14ac:dyDescent="0.25">
      <c r="A68" s="82" t="s">
        <v>178</v>
      </c>
      <c r="B68" s="49">
        <v>-3577</v>
      </c>
      <c r="C68" s="49">
        <v>-3819</v>
      </c>
    </row>
    <row r="69" spans="1:6" ht="26.25" customHeight="1" x14ac:dyDescent="0.25">
      <c r="A69" s="87" t="s">
        <v>179</v>
      </c>
      <c r="B69" s="46">
        <f>SUM(B55:B68)</f>
        <v>-6910</v>
      </c>
      <c r="C69" s="46">
        <f>SUM(C55:C68)</f>
        <v>-9809</v>
      </c>
    </row>
    <row r="70" spans="1:6" x14ac:dyDescent="0.25">
      <c r="A70" s="73" t="s">
        <v>180</v>
      </c>
      <c r="B70" s="49">
        <f>B37+B53+B69</f>
        <v>-1556</v>
      </c>
      <c r="C70" s="49">
        <v>-7911</v>
      </c>
    </row>
    <row r="71" spans="1:6" ht="21" customHeight="1" x14ac:dyDescent="0.25">
      <c r="A71" s="73" t="s">
        <v>181</v>
      </c>
      <c r="B71" s="49">
        <f>C74</f>
        <v>7079</v>
      </c>
      <c r="C71" s="49">
        <v>14990</v>
      </c>
    </row>
    <row r="72" spans="1:6" ht="22.5" x14ac:dyDescent="0.25">
      <c r="A72" s="73" t="s">
        <v>182</v>
      </c>
      <c r="B72" s="12">
        <v>0</v>
      </c>
      <c r="C72" s="12">
        <v>0</v>
      </c>
    </row>
    <row r="73" spans="1:6" ht="22.5" x14ac:dyDescent="0.25">
      <c r="A73" s="73" t="s">
        <v>183</v>
      </c>
      <c r="B73" s="12">
        <v>0</v>
      </c>
      <c r="C73" s="12">
        <v>0</v>
      </c>
    </row>
    <row r="74" spans="1:6" ht="24" x14ac:dyDescent="0.25">
      <c r="A74" s="40" t="s">
        <v>184</v>
      </c>
      <c r="B74" s="18">
        <f>B70+B71</f>
        <v>5523</v>
      </c>
      <c r="C74" s="18">
        <f>C70+C71</f>
        <v>7079</v>
      </c>
      <c r="D74" s="53"/>
      <c r="E74" s="53"/>
      <c r="F74" s="53"/>
    </row>
    <row r="75" spans="1:6" ht="9.75" customHeight="1" x14ac:dyDescent="0.25"/>
    <row r="76" spans="1:6" ht="26.25" customHeight="1" x14ac:dyDescent="0.25"/>
    <row r="77" spans="1:6" ht="21.75" customHeight="1" x14ac:dyDescent="0.25"/>
    <row r="78" spans="1:6" ht="27" customHeight="1" x14ac:dyDescent="0.25">
      <c r="A78" s="92"/>
    </row>
    <row r="79" spans="1:6" ht="18" customHeight="1" x14ac:dyDescent="0.25">
      <c r="A79" s="91" t="s">
        <v>58</v>
      </c>
    </row>
  </sheetData>
  <mergeCells count="6">
    <mergeCell ref="A1:C1"/>
    <mergeCell ref="A2:A3"/>
    <mergeCell ref="B2:C2"/>
    <mergeCell ref="A38:C38"/>
    <mergeCell ref="A39:A40"/>
    <mergeCell ref="B39:C39"/>
  </mergeCells>
  <pageMargins left="0.70866141732283472" right="0.70866141732283472" top="0.74803149606299213" bottom="0.74803149606299213" header="0.31496062992125984" footer="0.31496062992125984"/>
  <pageSetup paperSize="9" fitToHeight="2" orientation="portrait" r:id="rId1"/>
  <headerFooter>
    <oddHeader>&amp;L&amp;"Lato Light,Standardowy"&amp;8&amp;KE73E2ARoczne skonsolidowane sprawozdanie finansowe Grupy Ailleron SA za okres od 1 stycznia 2018 r. do 31 grudnia 2018 r.</oddHeader>
    <oddFooter>&amp;C&amp;P</oddFooter>
  </headerFooter>
  <rowBreaks count="1" manualBreakCount="1">
    <brk id="37" max="2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30CE5-E38A-4210-9694-A08E92EA3DA1}">
  <sheetPr>
    <tabColor rgb="FF92D050"/>
    <pageSetUpPr fitToPage="1"/>
  </sheetPr>
  <dimension ref="A1:O77"/>
  <sheetViews>
    <sheetView view="pageBreakPreview" topLeftCell="A44" zoomScale="90" zoomScaleNormal="100" zoomScaleSheetLayoutView="90" workbookViewId="0">
      <selection activeCell="O44" sqref="O1:O1048576"/>
    </sheetView>
  </sheetViews>
  <sheetFormatPr defaultColWidth="9.140625" defaultRowHeight="15" x14ac:dyDescent="0.25"/>
  <cols>
    <col min="1" max="1" width="43.5703125" style="1" bestFit="1" customWidth="1"/>
    <col min="2" max="4" width="8.28515625" style="1" customWidth="1"/>
    <col min="5" max="5" width="9.140625" style="1" customWidth="1"/>
    <col min="6" max="11" width="8.28515625" style="1" customWidth="1"/>
    <col min="12" max="12" width="10.140625" style="1" customWidth="1"/>
    <col min="13" max="14" width="8.28515625" style="1" customWidth="1"/>
    <col min="15" max="16384" width="9.140625" style="1"/>
  </cols>
  <sheetData>
    <row r="1" spans="1:14" ht="23.25" customHeight="1" x14ac:dyDescent="0.25">
      <c r="A1" s="173" t="s">
        <v>185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</row>
    <row r="2" spans="1:14" x14ac:dyDescent="0.25">
      <c r="A2" s="174"/>
      <c r="B2" s="177" t="s">
        <v>61</v>
      </c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</row>
    <row r="3" spans="1:14" x14ac:dyDescent="0.25">
      <c r="A3" s="175"/>
      <c r="B3" s="167" t="s">
        <v>186</v>
      </c>
      <c r="C3" s="167" t="s">
        <v>29</v>
      </c>
      <c r="D3" s="167" t="s">
        <v>187</v>
      </c>
      <c r="E3" s="167" t="s">
        <v>188</v>
      </c>
      <c r="F3" s="167" t="s">
        <v>189</v>
      </c>
      <c r="G3" s="169" t="s">
        <v>190</v>
      </c>
      <c r="H3" s="167" t="s">
        <v>191</v>
      </c>
      <c r="I3" s="167" t="s">
        <v>192</v>
      </c>
      <c r="J3" s="169" t="s">
        <v>193</v>
      </c>
      <c r="K3" s="167" t="s">
        <v>30</v>
      </c>
      <c r="L3" s="167" t="s">
        <v>194</v>
      </c>
      <c r="M3" s="171" t="s">
        <v>195</v>
      </c>
      <c r="N3" s="171" t="s">
        <v>196</v>
      </c>
    </row>
    <row r="4" spans="1:14" ht="69" customHeight="1" x14ac:dyDescent="0.25">
      <c r="A4" s="176"/>
      <c r="B4" s="168"/>
      <c r="C4" s="168"/>
      <c r="D4" s="168"/>
      <c r="E4" s="168"/>
      <c r="F4" s="168"/>
      <c r="G4" s="170"/>
      <c r="H4" s="168"/>
      <c r="I4" s="168"/>
      <c r="J4" s="170"/>
      <c r="K4" s="168"/>
      <c r="L4" s="168"/>
      <c r="M4" s="172"/>
      <c r="N4" s="172"/>
    </row>
    <row r="5" spans="1:14" ht="14.1" customHeight="1" x14ac:dyDescent="0.25">
      <c r="A5" s="93" t="s">
        <v>197</v>
      </c>
      <c r="B5" s="94">
        <v>3707</v>
      </c>
      <c r="C5" s="94">
        <v>38412</v>
      </c>
      <c r="D5" s="95" t="s">
        <v>198</v>
      </c>
      <c r="E5" s="95" t="s">
        <v>198</v>
      </c>
      <c r="F5" s="95" t="s">
        <v>199</v>
      </c>
      <c r="G5" s="95" t="s">
        <v>200</v>
      </c>
      <c r="H5" s="95" t="s">
        <v>200</v>
      </c>
      <c r="I5" s="95" t="s">
        <v>200</v>
      </c>
      <c r="J5" s="95" t="s">
        <v>198</v>
      </c>
      <c r="K5" s="94">
        <v>32637</v>
      </c>
      <c r="L5" s="94">
        <v>32637</v>
      </c>
      <c r="M5" s="95" t="s">
        <v>201</v>
      </c>
      <c r="N5" s="96">
        <f>SUM(B5:K5)</f>
        <v>74756</v>
      </c>
    </row>
    <row r="6" spans="1:14" ht="14.1" customHeight="1" x14ac:dyDescent="0.25">
      <c r="A6" s="97" t="s">
        <v>202</v>
      </c>
      <c r="B6" s="94" t="s">
        <v>203</v>
      </c>
      <c r="C6" s="94" t="s">
        <v>114</v>
      </c>
      <c r="D6" s="95" t="s">
        <v>204</v>
      </c>
      <c r="E6" s="95" t="s">
        <v>204</v>
      </c>
      <c r="F6" s="95" t="s">
        <v>204</v>
      </c>
      <c r="G6" s="95" t="s">
        <v>204</v>
      </c>
      <c r="H6" s="95" t="s">
        <v>204</v>
      </c>
      <c r="I6" s="95" t="s">
        <v>114</v>
      </c>
      <c r="J6" s="95" t="s">
        <v>114</v>
      </c>
      <c r="K6" s="94" t="s">
        <v>205</v>
      </c>
      <c r="L6" s="94" t="s">
        <v>205</v>
      </c>
      <c r="M6" s="95" t="s">
        <v>205</v>
      </c>
      <c r="N6" s="96" t="s">
        <v>205</v>
      </c>
    </row>
    <row r="7" spans="1:14" ht="14.1" customHeight="1" x14ac:dyDescent="0.25">
      <c r="A7" s="97" t="s">
        <v>206</v>
      </c>
      <c r="B7" s="94">
        <v>3707</v>
      </c>
      <c r="C7" s="94">
        <v>38412</v>
      </c>
      <c r="D7" s="95" t="s">
        <v>204</v>
      </c>
      <c r="E7" s="95" t="s">
        <v>204</v>
      </c>
      <c r="F7" s="95" t="s">
        <v>204</v>
      </c>
      <c r="G7" s="95" t="s">
        <v>204</v>
      </c>
      <c r="H7" s="95" t="s">
        <v>204</v>
      </c>
      <c r="I7" s="95" t="s">
        <v>204</v>
      </c>
      <c r="J7" s="95" t="s">
        <v>204</v>
      </c>
      <c r="K7" s="94">
        <v>32637</v>
      </c>
      <c r="L7" s="94">
        <v>32637</v>
      </c>
      <c r="M7" s="95" t="s">
        <v>201</v>
      </c>
      <c r="N7" s="96">
        <v>74756</v>
      </c>
    </row>
    <row r="8" spans="1:14" ht="14.1" customHeight="1" x14ac:dyDescent="0.25">
      <c r="A8" s="97" t="s">
        <v>207</v>
      </c>
      <c r="B8" s="94" t="s">
        <v>205</v>
      </c>
      <c r="C8" s="94" t="s">
        <v>205</v>
      </c>
      <c r="D8" s="95" t="s">
        <v>205</v>
      </c>
      <c r="E8" s="95" t="s">
        <v>205</v>
      </c>
      <c r="F8" s="95" t="s">
        <v>205</v>
      </c>
      <c r="G8" s="95" t="s">
        <v>205</v>
      </c>
      <c r="H8" s="95" t="s">
        <v>205</v>
      </c>
      <c r="I8" s="95" t="s">
        <v>205</v>
      </c>
      <c r="J8" s="95" t="s">
        <v>205</v>
      </c>
      <c r="K8" s="94">
        <v>9147</v>
      </c>
      <c r="L8" s="94">
        <v>9147</v>
      </c>
      <c r="M8" s="95" t="s">
        <v>201</v>
      </c>
      <c r="N8" s="96">
        <v>9147</v>
      </c>
    </row>
    <row r="9" spans="1:14" ht="14.1" customHeight="1" x14ac:dyDescent="0.25">
      <c r="A9" s="97" t="s">
        <v>208</v>
      </c>
      <c r="B9" s="95" t="s">
        <v>114</v>
      </c>
      <c r="C9" s="95" t="s">
        <v>114</v>
      </c>
      <c r="D9" s="95" t="s">
        <v>114</v>
      </c>
      <c r="E9" s="95" t="s">
        <v>114</v>
      </c>
      <c r="F9" s="95" t="s">
        <v>114</v>
      </c>
      <c r="G9" s="95" t="s">
        <v>114</v>
      </c>
      <c r="H9" s="95" t="s">
        <v>114</v>
      </c>
      <c r="I9" s="95" t="s">
        <v>114</v>
      </c>
      <c r="J9" s="95" t="s">
        <v>114</v>
      </c>
      <c r="K9" s="95" t="s">
        <v>205</v>
      </c>
      <c r="L9" s="95" t="s">
        <v>205</v>
      </c>
      <c r="M9" s="95" t="s">
        <v>205</v>
      </c>
      <c r="N9" s="98" t="s">
        <v>205</v>
      </c>
    </row>
    <row r="10" spans="1:14" ht="14.1" customHeight="1" x14ac:dyDescent="0.25">
      <c r="A10" s="99" t="s">
        <v>209</v>
      </c>
      <c r="B10" s="100" t="s">
        <v>205</v>
      </c>
      <c r="C10" s="100" t="s">
        <v>205</v>
      </c>
      <c r="D10" s="100" t="s">
        <v>205</v>
      </c>
      <c r="E10" s="100" t="s">
        <v>205</v>
      </c>
      <c r="F10" s="100" t="s">
        <v>205</v>
      </c>
      <c r="G10" s="100" t="s">
        <v>205</v>
      </c>
      <c r="H10" s="100" t="s">
        <v>205</v>
      </c>
      <c r="I10" s="100" t="s">
        <v>205</v>
      </c>
      <c r="J10" s="100" t="s">
        <v>205</v>
      </c>
      <c r="K10" s="101">
        <v>9147</v>
      </c>
      <c r="L10" s="101">
        <v>9147</v>
      </c>
      <c r="M10" s="100" t="s">
        <v>201</v>
      </c>
      <c r="N10" s="102">
        <v>9147</v>
      </c>
    </row>
    <row r="11" spans="1:14" ht="14.1" customHeight="1" x14ac:dyDescent="0.25">
      <c r="A11" s="97" t="s">
        <v>210</v>
      </c>
      <c r="B11" s="95" t="s">
        <v>205</v>
      </c>
      <c r="C11" s="95" t="s">
        <v>205</v>
      </c>
      <c r="D11" s="95" t="s">
        <v>205</v>
      </c>
      <c r="E11" s="95" t="s">
        <v>205</v>
      </c>
      <c r="F11" s="95" t="s">
        <v>205</v>
      </c>
      <c r="G11" s="95" t="s">
        <v>205</v>
      </c>
      <c r="H11" s="103" t="s">
        <v>205</v>
      </c>
      <c r="I11" s="95" t="s">
        <v>205</v>
      </c>
      <c r="J11" s="95" t="s">
        <v>211</v>
      </c>
      <c r="K11" s="95" t="s">
        <v>114</v>
      </c>
      <c r="L11" s="95" t="s">
        <v>114</v>
      </c>
      <c r="M11" s="95" t="s">
        <v>205</v>
      </c>
      <c r="N11" s="98" t="s">
        <v>114</v>
      </c>
    </row>
    <row r="12" spans="1:14" ht="14.1" customHeight="1" x14ac:dyDescent="0.25">
      <c r="A12" s="97" t="s">
        <v>212</v>
      </c>
      <c r="B12" s="95" t="s">
        <v>205</v>
      </c>
      <c r="C12" s="95" t="s">
        <v>205</v>
      </c>
      <c r="D12" s="95" t="s">
        <v>205</v>
      </c>
      <c r="E12" s="95" t="s">
        <v>205</v>
      </c>
      <c r="F12" s="95" t="s">
        <v>205</v>
      </c>
      <c r="G12" s="95" t="s">
        <v>205</v>
      </c>
      <c r="H12" s="103" t="s">
        <v>205</v>
      </c>
      <c r="I12" s="95" t="s">
        <v>205</v>
      </c>
      <c r="J12" s="95" t="s">
        <v>211</v>
      </c>
      <c r="K12" s="95" t="s">
        <v>213</v>
      </c>
      <c r="L12" s="95" t="s">
        <v>213</v>
      </c>
      <c r="M12" s="95" t="s">
        <v>213</v>
      </c>
      <c r="N12" s="98" t="s">
        <v>213</v>
      </c>
    </row>
    <row r="13" spans="1:14" ht="14.1" customHeight="1" x14ac:dyDescent="0.25">
      <c r="A13" s="97" t="s">
        <v>214</v>
      </c>
      <c r="B13" s="95" t="s">
        <v>205</v>
      </c>
      <c r="C13" s="95" t="s">
        <v>205</v>
      </c>
      <c r="D13" s="95" t="s">
        <v>205</v>
      </c>
      <c r="E13" s="95" t="s">
        <v>205</v>
      </c>
      <c r="F13" s="95" t="s">
        <v>205</v>
      </c>
      <c r="G13" s="95" t="s">
        <v>205</v>
      </c>
      <c r="H13" s="103" t="s">
        <v>205</v>
      </c>
      <c r="I13" s="95" t="s">
        <v>205</v>
      </c>
      <c r="J13" s="95" t="s">
        <v>205</v>
      </c>
      <c r="K13" s="94">
        <v>-2471</v>
      </c>
      <c r="L13" s="94">
        <v>-2471</v>
      </c>
      <c r="M13" s="95" t="s">
        <v>205</v>
      </c>
      <c r="N13" s="104">
        <v>-2471</v>
      </c>
    </row>
    <row r="14" spans="1:14" ht="14.1" customHeight="1" x14ac:dyDescent="0.25">
      <c r="A14" s="105" t="s">
        <v>215</v>
      </c>
      <c r="B14" s="106">
        <v>3707</v>
      </c>
      <c r="C14" s="106">
        <v>38412</v>
      </c>
      <c r="D14" s="106" t="s">
        <v>199</v>
      </c>
      <c r="E14" s="106" t="s">
        <v>216</v>
      </c>
      <c r="F14" s="106" t="s">
        <v>217</v>
      </c>
      <c r="G14" s="106" t="s">
        <v>218</v>
      </c>
      <c r="H14" s="107" t="s">
        <v>219</v>
      </c>
      <c r="I14" s="106" t="s">
        <v>219</v>
      </c>
      <c r="J14" s="106" t="s">
        <v>220</v>
      </c>
      <c r="K14" s="106">
        <v>39313</v>
      </c>
      <c r="L14" s="106">
        <v>39313</v>
      </c>
      <c r="M14" s="106" t="s">
        <v>201</v>
      </c>
      <c r="N14" s="108">
        <v>81432</v>
      </c>
    </row>
    <row r="15" spans="1:14" ht="21" hidden="1" customHeight="1" x14ac:dyDescent="0.25">
      <c r="A15" s="109" t="s">
        <v>207</v>
      </c>
      <c r="B15" s="110" t="s">
        <v>205</v>
      </c>
      <c r="C15" s="110" t="s">
        <v>205</v>
      </c>
      <c r="D15" s="110" t="s">
        <v>205</v>
      </c>
      <c r="E15" s="110" t="s">
        <v>205</v>
      </c>
      <c r="F15" s="110" t="s">
        <v>205</v>
      </c>
      <c r="G15" s="110" t="s">
        <v>205</v>
      </c>
      <c r="H15" s="111" t="s">
        <v>205</v>
      </c>
      <c r="I15" s="110" t="s">
        <v>205</v>
      </c>
      <c r="J15" s="110" t="s">
        <v>205</v>
      </c>
      <c r="K15" s="110" t="s">
        <v>221</v>
      </c>
      <c r="L15" s="110" t="s">
        <v>221</v>
      </c>
      <c r="M15" s="110" t="s">
        <v>205</v>
      </c>
      <c r="N15" s="112" t="s">
        <v>221</v>
      </c>
    </row>
    <row r="16" spans="1:14" ht="19.5" hidden="1" customHeight="1" x14ac:dyDescent="0.25">
      <c r="A16" s="109" t="s">
        <v>208</v>
      </c>
      <c r="B16" s="110" t="s">
        <v>205</v>
      </c>
      <c r="C16" s="110" t="s">
        <v>205</v>
      </c>
      <c r="D16" s="110" t="s">
        <v>205</v>
      </c>
      <c r="E16" s="110" t="s">
        <v>205</v>
      </c>
      <c r="F16" s="110" t="s">
        <v>205</v>
      </c>
      <c r="G16" s="110" t="s">
        <v>205</v>
      </c>
      <c r="H16" s="111" t="s">
        <v>205</v>
      </c>
      <c r="I16" s="110" t="s">
        <v>205</v>
      </c>
      <c r="J16" s="110" t="s">
        <v>205</v>
      </c>
      <c r="K16" s="110" t="s">
        <v>205</v>
      </c>
      <c r="L16" s="110" t="s">
        <v>205</v>
      </c>
      <c r="M16" s="110" t="s">
        <v>205</v>
      </c>
      <c r="N16" s="112" t="s">
        <v>205</v>
      </c>
    </row>
    <row r="17" spans="1:14" ht="36" hidden="1" customHeight="1" x14ac:dyDescent="0.25">
      <c r="A17" s="113" t="s">
        <v>209</v>
      </c>
      <c r="B17" s="114" t="s">
        <v>205</v>
      </c>
      <c r="C17" s="114" t="s">
        <v>205</v>
      </c>
      <c r="D17" s="114" t="s">
        <v>205</v>
      </c>
      <c r="E17" s="114" t="s">
        <v>205</v>
      </c>
      <c r="F17" s="114" t="s">
        <v>205</v>
      </c>
      <c r="G17" s="114" t="s">
        <v>205</v>
      </c>
      <c r="H17" s="115" t="s">
        <v>205</v>
      </c>
      <c r="I17" s="114" t="s">
        <v>205</v>
      </c>
      <c r="J17" s="114" t="s">
        <v>205</v>
      </c>
      <c r="K17" s="114" t="s">
        <v>205</v>
      </c>
      <c r="L17" s="114" t="s">
        <v>205</v>
      </c>
      <c r="M17" s="114" t="s">
        <v>205</v>
      </c>
      <c r="N17" s="116">
        <v>0</v>
      </c>
    </row>
    <row r="18" spans="1:14" ht="14.1" customHeight="1" x14ac:dyDescent="0.25">
      <c r="A18" s="97" t="s">
        <v>208</v>
      </c>
      <c r="B18" s="95" t="s">
        <v>114</v>
      </c>
      <c r="C18" s="95" t="s">
        <v>114</v>
      </c>
      <c r="D18" s="95" t="s">
        <v>114</v>
      </c>
      <c r="E18" s="95" t="s">
        <v>114</v>
      </c>
      <c r="F18" s="95" t="s">
        <v>114</v>
      </c>
      <c r="G18" s="95" t="s">
        <v>114</v>
      </c>
      <c r="H18" s="103" t="s">
        <v>114</v>
      </c>
      <c r="I18" s="95" t="s">
        <v>114</v>
      </c>
      <c r="J18" s="95" t="s">
        <v>114</v>
      </c>
      <c r="K18" s="95" t="s">
        <v>114</v>
      </c>
      <c r="L18" s="95" t="s">
        <v>114</v>
      </c>
      <c r="M18" s="95" t="s">
        <v>114</v>
      </c>
      <c r="N18" s="98" t="s">
        <v>114</v>
      </c>
    </row>
    <row r="19" spans="1:14" ht="14.1" customHeight="1" x14ac:dyDescent="0.25">
      <c r="A19" s="97" t="s">
        <v>212</v>
      </c>
      <c r="B19" s="95" t="s">
        <v>114</v>
      </c>
      <c r="C19" s="95" t="s">
        <v>114</v>
      </c>
      <c r="D19" s="95" t="s">
        <v>114</v>
      </c>
      <c r="E19" s="95" t="s">
        <v>114</v>
      </c>
      <c r="F19" s="95" t="s">
        <v>114</v>
      </c>
      <c r="G19" s="95" t="s">
        <v>114</v>
      </c>
      <c r="H19" s="103" t="s">
        <v>114</v>
      </c>
      <c r="I19" s="95" t="s">
        <v>114</v>
      </c>
      <c r="J19" s="95" t="s">
        <v>114</v>
      </c>
      <c r="K19" s="95" t="s">
        <v>114</v>
      </c>
      <c r="L19" s="95" t="s">
        <v>114</v>
      </c>
      <c r="M19" s="95" t="s">
        <v>114</v>
      </c>
      <c r="N19" s="98" t="s">
        <v>114</v>
      </c>
    </row>
    <row r="20" spans="1:14" ht="14.1" customHeight="1" x14ac:dyDescent="0.25">
      <c r="A20" s="97" t="s">
        <v>222</v>
      </c>
      <c r="B20" s="95" t="s">
        <v>114</v>
      </c>
      <c r="C20" s="95" t="s">
        <v>114</v>
      </c>
      <c r="D20" s="95" t="s">
        <v>114</v>
      </c>
      <c r="E20" s="95" t="s">
        <v>114</v>
      </c>
      <c r="F20" s="95" t="s">
        <v>114</v>
      </c>
      <c r="G20" s="95" t="s">
        <v>114</v>
      </c>
      <c r="H20" s="103" t="s">
        <v>114</v>
      </c>
      <c r="I20" s="95" t="s">
        <v>114</v>
      </c>
      <c r="J20" s="95" t="s">
        <v>114</v>
      </c>
      <c r="K20" s="95" t="s">
        <v>114</v>
      </c>
      <c r="L20" s="95" t="s">
        <v>114</v>
      </c>
      <c r="M20" s="95" t="s">
        <v>114</v>
      </c>
      <c r="N20" s="98" t="s">
        <v>114</v>
      </c>
    </row>
    <row r="21" spans="1:14" ht="14.1" customHeight="1" x14ac:dyDescent="0.25">
      <c r="A21" s="97" t="s">
        <v>223</v>
      </c>
      <c r="B21" s="95" t="s">
        <v>114</v>
      </c>
      <c r="C21" s="95" t="s">
        <v>114</v>
      </c>
      <c r="D21" s="95" t="s">
        <v>114</v>
      </c>
      <c r="E21" s="95" t="s">
        <v>114</v>
      </c>
      <c r="F21" s="95" t="s">
        <v>114</v>
      </c>
      <c r="G21" s="95" t="s">
        <v>114</v>
      </c>
      <c r="H21" s="103" t="s">
        <v>114</v>
      </c>
      <c r="I21" s="95" t="s">
        <v>114</v>
      </c>
      <c r="J21" s="95" t="s">
        <v>114</v>
      </c>
      <c r="K21" s="95" t="s">
        <v>114</v>
      </c>
      <c r="L21" s="95" t="s">
        <v>114</v>
      </c>
      <c r="M21" s="95" t="s">
        <v>114</v>
      </c>
      <c r="N21" s="98" t="s">
        <v>114</v>
      </c>
    </row>
    <row r="22" spans="1:14" ht="14.1" customHeight="1" x14ac:dyDescent="0.25">
      <c r="A22" s="97" t="s">
        <v>224</v>
      </c>
      <c r="B22" s="95" t="s">
        <v>114</v>
      </c>
      <c r="C22" s="95" t="s">
        <v>114</v>
      </c>
      <c r="D22" s="95" t="s">
        <v>114</v>
      </c>
      <c r="E22" s="95" t="s">
        <v>114</v>
      </c>
      <c r="F22" s="95" t="s">
        <v>114</v>
      </c>
      <c r="G22" s="95" t="s">
        <v>114</v>
      </c>
      <c r="H22" s="103" t="s">
        <v>114</v>
      </c>
      <c r="I22" s="95" t="s">
        <v>114</v>
      </c>
      <c r="J22" s="95" t="s">
        <v>114</v>
      </c>
      <c r="K22" s="95" t="s">
        <v>114</v>
      </c>
      <c r="L22" s="95" t="s">
        <v>114</v>
      </c>
      <c r="M22" s="95" t="s">
        <v>114</v>
      </c>
      <c r="N22" s="98" t="s">
        <v>114</v>
      </c>
    </row>
    <row r="23" spans="1:14" ht="14.1" customHeight="1" x14ac:dyDescent="0.25">
      <c r="A23" s="97" t="s">
        <v>225</v>
      </c>
      <c r="B23" s="95" t="s">
        <v>114</v>
      </c>
      <c r="C23" s="95" t="s">
        <v>114</v>
      </c>
      <c r="D23" s="95" t="s">
        <v>114</v>
      </c>
      <c r="E23" s="95" t="s">
        <v>114</v>
      </c>
      <c r="F23" s="95" t="s">
        <v>114</v>
      </c>
      <c r="G23" s="95" t="s">
        <v>114</v>
      </c>
      <c r="H23" s="103" t="s">
        <v>114</v>
      </c>
      <c r="I23" s="95" t="s">
        <v>114</v>
      </c>
      <c r="J23" s="95" t="s">
        <v>114</v>
      </c>
      <c r="K23" s="95" t="s">
        <v>114</v>
      </c>
      <c r="L23" s="95" t="s">
        <v>114</v>
      </c>
      <c r="M23" s="95" t="s">
        <v>114</v>
      </c>
      <c r="N23" s="98" t="s">
        <v>114</v>
      </c>
    </row>
    <row r="24" spans="1:14" ht="14.1" customHeight="1" x14ac:dyDescent="0.25">
      <c r="A24" s="97" t="s">
        <v>226</v>
      </c>
      <c r="B24" s="95" t="s">
        <v>114</v>
      </c>
      <c r="C24" s="95" t="s">
        <v>114</v>
      </c>
      <c r="D24" s="95" t="s">
        <v>114</v>
      </c>
      <c r="E24" s="95" t="s">
        <v>114</v>
      </c>
      <c r="F24" s="95" t="s">
        <v>114</v>
      </c>
      <c r="G24" s="95" t="s">
        <v>114</v>
      </c>
      <c r="H24" s="103" t="s">
        <v>114</v>
      </c>
      <c r="I24" s="95" t="s">
        <v>114</v>
      </c>
      <c r="J24" s="95" t="s">
        <v>114</v>
      </c>
      <c r="K24" s="95" t="s">
        <v>114</v>
      </c>
      <c r="L24" s="95" t="s">
        <v>114</v>
      </c>
      <c r="M24" s="95" t="s">
        <v>114</v>
      </c>
      <c r="N24" s="98" t="s">
        <v>114</v>
      </c>
    </row>
    <row r="25" spans="1:14" ht="14.1" customHeight="1" x14ac:dyDescent="0.25">
      <c r="A25" s="97" t="s">
        <v>227</v>
      </c>
      <c r="B25" s="95" t="s">
        <v>114</v>
      </c>
      <c r="C25" s="95" t="s">
        <v>114</v>
      </c>
      <c r="D25" s="95" t="s">
        <v>114</v>
      </c>
      <c r="E25" s="95" t="s">
        <v>114</v>
      </c>
      <c r="F25" s="95" t="s">
        <v>114</v>
      </c>
      <c r="G25" s="95" t="s">
        <v>114</v>
      </c>
      <c r="H25" s="103" t="s">
        <v>114</v>
      </c>
      <c r="I25" s="95" t="s">
        <v>114</v>
      </c>
      <c r="J25" s="95" t="s">
        <v>114</v>
      </c>
      <c r="K25" s="95" t="s">
        <v>114</v>
      </c>
      <c r="L25" s="95" t="s">
        <v>114</v>
      </c>
      <c r="M25" s="95" t="s">
        <v>114</v>
      </c>
      <c r="N25" s="98" t="s">
        <v>114</v>
      </c>
    </row>
    <row r="26" spans="1:14" ht="14.1" customHeight="1" x14ac:dyDescent="0.25">
      <c r="A26" s="97" t="s">
        <v>228</v>
      </c>
      <c r="B26" s="95" t="s">
        <v>114</v>
      </c>
      <c r="C26" s="95" t="s">
        <v>114</v>
      </c>
      <c r="D26" s="95" t="s">
        <v>114</v>
      </c>
      <c r="E26" s="95" t="s">
        <v>114</v>
      </c>
      <c r="F26" s="95" t="s">
        <v>114</v>
      </c>
      <c r="G26" s="95" t="s">
        <v>114</v>
      </c>
      <c r="H26" s="103" t="s">
        <v>114</v>
      </c>
      <c r="I26" s="95" t="s">
        <v>114</v>
      </c>
      <c r="J26" s="95" t="s">
        <v>114</v>
      </c>
      <c r="K26" s="95" t="s">
        <v>114</v>
      </c>
      <c r="L26" s="95" t="s">
        <v>114</v>
      </c>
      <c r="M26" s="95" t="s">
        <v>114</v>
      </c>
      <c r="N26" s="98" t="s">
        <v>114</v>
      </c>
    </row>
    <row r="27" spans="1:14" ht="14.1" customHeight="1" x14ac:dyDescent="0.25">
      <c r="A27" s="97" t="s">
        <v>229</v>
      </c>
      <c r="B27" s="95" t="s">
        <v>114</v>
      </c>
      <c r="C27" s="95" t="s">
        <v>114</v>
      </c>
      <c r="D27" s="95" t="s">
        <v>114</v>
      </c>
      <c r="E27" s="95" t="s">
        <v>114</v>
      </c>
      <c r="F27" s="95" t="s">
        <v>114</v>
      </c>
      <c r="G27" s="95" t="s">
        <v>114</v>
      </c>
      <c r="H27" s="103" t="s">
        <v>114</v>
      </c>
      <c r="I27" s="95" t="s">
        <v>114</v>
      </c>
      <c r="J27" s="95" t="s">
        <v>114</v>
      </c>
      <c r="K27" s="95" t="s">
        <v>114</v>
      </c>
      <c r="L27" s="95" t="s">
        <v>114</v>
      </c>
      <c r="M27" s="95" t="s">
        <v>114</v>
      </c>
      <c r="N27" s="98" t="s">
        <v>114</v>
      </c>
    </row>
    <row r="28" spans="1:14" ht="14.1" customHeight="1" x14ac:dyDescent="0.25">
      <c r="A28" s="97" t="s">
        <v>230</v>
      </c>
      <c r="B28" s="95" t="s">
        <v>114</v>
      </c>
      <c r="C28" s="95" t="s">
        <v>114</v>
      </c>
      <c r="D28" s="95" t="s">
        <v>114</v>
      </c>
      <c r="E28" s="95" t="s">
        <v>114</v>
      </c>
      <c r="F28" s="95" t="s">
        <v>114</v>
      </c>
      <c r="G28" s="95" t="s">
        <v>114</v>
      </c>
      <c r="H28" s="103" t="s">
        <v>114</v>
      </c>
      <c r="I28" s="95" t="s">
        <v>114</v>
      </c>
      <c r="J28" s="95" t="s">
        <v>114</v>
      </c>
      <c r="K28" s="95" t="s">
        <v>114</v>
      </c>
      <c r="L28" s="95" t="s">
        <v>114</v>
      </c>
      <c r="M28" s="95" t="s">
        <v>114</v>
      </c>
      <c r="N28" s="98" t="s">
        <v>114</v>
      </c>
    </row>
    <row r="29" spans="1:14" ht="14.1" customHeight="1" x14ac:dyDescent="0.25">
      <c r="A29" s="97" t="s">
        <v>231</v>
      </c>
      <c r="B29" s="95" t="s">
        <v>114</v>
      </c>
      <c r="C29" s="95" t="s">
        <v>114</v>
      </c>
      <c r="D29" s="95" t="s">
        <v>114</v>
      </c>
      <c r="E29" s="95" t="s">
        <v>114</v>
      </c>
      <c r="F29" s="95" t="s">
        <v>114</v>
      </c>
      <c r="G29" s="95" t="s">
        <v>114</v>
      </c>
      <c r="H29" s="103" t="s">
        <v>114</v>
      </c>
      <c r="I29" s="95" t="s">
        <v>114</v>
      </c>
      <c r="J29" s="95" t="s">
        <v>114</v>
      </c>
      <c r="K29" s="95" t="s">
        <v>114</v>
      </c>
      <c r="L29" s="95" t="s">
        <v>114</v>
      </c>
      <c r="M29" s="95" t="s">
        <v>114</v>
      </c>
      <c r="N29" s="96" t="s">
        <v>114</v>
      </c>
    </row>
    <row r="30" spans="1:14" ht="14.1" customHeight="1" x14ac:dyDescent="0.25">
      <c r="A30" s="97" t="s">
        <v>232</v>
      </c>
      <c r="B30" s="95" t="s">
        <v>114</v>
      </c>
      <c r="C30" s="95" t="s">
        <v>114</v>
      </c>
      <c r="D30" s="95" t="s">
        <v>114</v>
      </c>
      <c r="E30" s="95" t="s">
        <v>114</v>
      </c>
      <c r="F30" s="95" t="s">
        <v>114</v>
      </c>
      <c r="G30" s="95" t="s">
        <v>114</v>
      </c>
      <c r="H30" s="103" t="s">
        <v>114</v>
      </c>
      <c r="I30" s="95" t="s">
        <v>114</v>
      </c>
      <c r="J30" s="95" t="s">
        <v>114</v>
      </c>
      <c r="K30" s="94">
        <v>7621</v>
      </c>
      <c r="L30" s="94">
        <v>7621</v>
      </c>
      <c r="M30" s="117" t="s">
        <v>201</v>
      </c>
      <c r="N30" s="96">
        <f>SUM(B30:K30)</f>
        <v>7621</v>
      </c>
    </row>
    <row r="31" spans="1:14" ht="14.1" customHeight="1" x14ac:dyDescent="0.25">
      <c r="A31" s="97" t="s">
        <v>233</v>
      </c>
      <c r="B31" s="95" t="s">
        <v>114</v>
      </c>
      <c r="C31" s="95" t="s">
        <v>114</v>
      </c>
      <c r="D31" s="95" t="s">
        <v>114</v>
      </c>
      <c r="E31" s="95" t="s">
        <v>114</v>
      </c>
      <c r="F31" s="95" t="s">
        <v>114</v>
      </c>
      <c r="G31" s="95" t="s">
        <v>114</v>
      </c>
      <c r="H31" s="103" t="s">
        <v>114</v>
      </c>
      <c r="I31" s="95" t="s">
        <v>114</v>
      </c>
      <c r="J31" s="95" t="s">
        <v>114</v>
      </c>
      <c r="K31" s="94">
        <v>-4980</v>
      </c>
      <c r="L31" s="94">
        <v>-4108</v>
      </c>
      <c r="M31" s="117" t="s">
        <v>201</v>
      </c>
      <c r="N31" s="96">
        <f>SUM(B31:K31)</f>
        <v>-4980</v>
      </c>
    </row>
    <row r="32" spans="1:14" ht="14.1" customHeight="1" x14ac:dyDescent="0.25">
      <c r="A32" s="97" t="s">
        <v>234</v>
      </c>
      <c r="B32" s="95" t="s">
        <v>114</v>
      </c>
      <c r="C32" s="95" t="s">
        <v>114</v>
      </c>
      <c r="D32" s="95" t="s">
        <v>114</v>
      </c>
      <c r="E32" s="95" t="s">
        <v>114</v>
      </c>
      <c r="F32" s="95" t="s">
        <v>114</v>
      </c>
      <c r="G32" s="95" t="s">
        <v>114</v>
      </c>
      <c r="H32" s="95" t="s">
        <v>114</v>
      </c>
      <c r="I32" s="95" t="s">
        <v>114</v>
      </c>
      <c r="J32" s="95" t="s">
        <v>114</v>
      </c>
      <c r="K32" s="95">
        <v>-170</v>
      </c>
      <c r="L32" s="95">
        <v>-170</v>
      </c>
      <c r="M32" s="95" t="s">
        <v>114</v>
      </c>
      <c r="N32" s="96">
        <v>-170</v>
      </c>
    </row>
    <row r="33" spans="1:15" ht="14.1" customHeight="1" x14ac:dyDescent="0.25">
      <c r="A33" s="97" t="s">
        <v>214</v>
      </c>
      <c r="B33" s="95" t="s">
        <v>114</v>
      </c>
      <c r="C33" s="95" t="s">
        <v>114</v>
      </c>
      <c r="D33" s="95" t="s">
        <v>114</v>
      </c>
      <c r="E33" s="95" t="s">
        <v>114</v>
      </c>
      <c r="F33" s="95" t="s">
        <v>114</v>
      </c>
      <c r="G33" s="95" t="s">
        <v>114</v>
      </c>
      <c r="H33" s="95" t="s">
        <v>114</v>
      </c>
      <c r="I33" s="95" t="s">
        <v>114</v>
      </c>
      <c r="J33" s="95" t="s">
        <v>114</v>
      </c>
      <c r="K33" s="94">
        <v>-2471</v>
      </c>
      <c r="L33" s="94">
        <v>-2471</v>
      </c>
      <c r="M33" s="95" t="s">
        <v>114</v>
      </c>
      <c r="N33" s="96">
        <v>-2471</v>
      </c>
    </row>
    <row r="34" spans="1:15" ht="14.1" customHeight="1" x14ac:dyDescent="0.25">
      <c r="A34" s="97" t="s">
        <v>235</v>
      </c>
      <c r="B34" s="95" t="s">
        <v>114</v>
      </c>
      <c r="C34" s="95" t="s">
        <v>114</v>
      </c>
      <c r="D34" s="95" t="s">
        <v>114</v>
      </c>
      <c r="E34" s="95" t="s">
        <v>114</v>
      </c>
      <c r="F34" s="95" t="s">
        <v>114</v>
      </c>
      <c r="G34" s="95" t="s">
        <v>114</v>
      </c>
      <c r="H34" s="95" t="s">
        <v>114</v>
      </c>
      <c r="I34" s="95" t="s">
        <v>114</v>
      </c>
      <c r="J34" s="95" t="s">
        <v>114</v>
      </c>
      <c r="K34" s="95">
        <v>173</v>
      </c>
      <c r="L34" s="95">
        <v>173</v>
      </c>
      <c r="M34" s="95" t="s">
        <v>114</v>
      </c>
      <c r="N34" s="96">
        <v>173</v>
      </c>
    </row>
    <row r="35" spans="1:15" ht="14.1" customHeight="1" x14ac:dyDescent="0.25">
      <c r="A35" s="97" t="s">
        <v>233</v>
      </c>
      <c r="B35" s="95" t="s">
        <v>114</v>
      </c>
      <c r="C35" s="95" t="s">
        <v>114</v>
      </c>
      <c r="D35" s="95" t="s">
        <v>114</v>
      </c>
      <c r="E35" s="95" t="s">
        <v>114</v>
      </c>
      <c r="F35" s="95" t="s">
        <v>114</v>
      </c>
      <c r="G35" s="95" t="s">
        <v>114</v>
      </c>
      <c r="H35" s="95" t="s">
        <v>114</v>
      </c>
      <c r="I35" s="95" t="s">
        <v>114</v>
      </c>
      <c r="J35" s="95" t="s">
        <v>114</v>
      </c>
      <c r="K35" s="95">
        <v>-173</v>
      </c>
      <c r="L35" s="95">
        <v>-173</v>
      </c>
      <c r="M35" s="95" t="s">
        <v>114</v>
      </c>
      <c r="N35" s="96">
        <v>-173</v>
      </c>
    </row>
    <row r="36" spans="1:15" ht="14.1" customHeight="1" x14ac:dyDescent="0.25">
      <c r="A36" s="97" t="s">
        <v>236</v>
      </c>
      <c r="B36" s="95" t="s">
        <v>114</v>
      </c>
      <c r="C36" s="95" t="s">
        <v>114</v>
      </c>
      <c r="D36" s="95" t="s">
        <v>114</v>
      </c>
      <c r="E36" s="95" t="s">
        <v>114</v>
      </c>
      <c r="F36" s="95" t="s">
        <v>114</v>
      </c>
      <c r="G36" s="95" t="s">
        <v>114</v>
      </c>
      <c r="H36" s="103" t="s">
        <v>114</v>
      </c>
      <c r="I36" s="95" t="s">
        <v>114</v>
      </c>
      <c r="J36" s="95" t="s">
        <v>114</v>
      </c>
      <c r="K36" s="95" t="s">
        <v>114</v>
      </c>
      <c r="L36" s="95" t="s">
        <v>114</v>
      </c>
      <c r="M36" s="95" t="s">
        <v>114</v>
      </c>
      <c r="N36" s="96"/>
    </row>
    <row r="37" spans="1:15" ht="14.1" customHeight="1" x14ac:dyDescent="0.25">
      <c r="A37" s="118" t="s">
        <v>237</v>
      </c>
      <c r="B37" s="119">
        <f>SUM(B14:B36)</f>
        <v>3707</v>
      </c>
      <c r="C37" s="119">
        <f t="shared" ref="C37:L37" si="0">SUM(C14:C36)</f>
        <v>38412</v>
      </c>
      <c r="D37" s="120" t="s">
        <v>201</v>
      </c>
      <c r="E37" s="120" t="s">
        <v>201</v>
      </c>
      <c r="F37" s="120" t="s">
        <v>201</v>
      </c>
      <c r="G37" s="120" t="s">
        <v>201</v>
      </c>
      <c r="H37" s="120" t="s">
        <v>201</v>
      </c>
      <c r="I37" s="120" t="s">
        <v>201</v>
      </c>
      <c r="J37" s="120" t="s">
        <v>201</v>
      </c>
      <c r="K37" s="119">
        <f t="shared" si="0"/>
        <v>39313</v>
      </c>
      <c r="L37" s="119">
        <f t="shared" si="0"/>
        <v>40185</v>
      </c>
      <c r="M37" s="120" t="s">
        <v>201</v>
      </c>
      <c r="N37" s="121">
        <f>SUM(N14:N36)</f>
        <v>81432</v>
      </c>
      <c r="O37" s="53"/>
    </row>
    <row r="38" spans="1:15" x14ac:dyDescent="0.25">
      <c r="A38" s="173" t="s">
        <v>238</v>
      </c>
      <c r="B38" s="173"/>
      <c r="C38" s="173"/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</row>
    <row r="39" spans="1:15" ht="12" customHeight="1" x14ac:dyDescent="0.25">
      <c r="A39" s="174"/>
      <c r="B39" s="177" t="s">
        <v>61</v>
      </c>
      <c r="C39" s="178"/>
      <c r="D39" s="178"/>
      <c r="E39" s="178"/>
      <c r="F39" s="178"/>
      <c r="G39" s="178"/>
      <c r="H39" s="178"/>
      <c r="I39" s="178"/>
      <c r="J39" s="178"/>
      <c r="K39" s="178"/>
      <c r="L39" s="178"/>
      <c r="M39" s="178"/>
      <c r="N39" s="178"/>
    </row>
    <row r="40" spans="1:15" ht="15" customHeight="1" x14ac:dyDescent="0.25">
      <c r="A40" s="175"/>
      <c r="B40" s="167" t="s">
        <v>186</v>
      </c>
      <c r="C40" s="167" t="s">
        <v>29</v>
      </c>
      <c r="D40" s="167" t="s">
        <v>187</v>
      </c>
      <c r="E40" s="167" t="s">
        <v>188</v>
      </c>
      <c r="F40" s="167" t="s">
        <v>189</v>
      </c>
      <c r="G40" s="169" t="s">
        <v>190</v>
      </c>
      <c r="H40" s="167" t="s">
        <v>191</v>
      </c>
      <c r="I40" s="167" t="s">
        <v>192</v>
      </c>
      <c r="J40" s="169" t="s">
        <v>193</v>
      </c>
      <c r="K40" s="167" t="s">
        <v>30</v>
      </c>
      <c r="L40" s="167" t="s">
        <v>194</v>
      </c>
      <c r="M40" s="171" t="s">
        <v>195</v>
      </c>
      <c r="N40" s="171" t="s">
        <v>196</v>
      </c>
    </row>
    <row r="41" spans="1:15" ht="73.5" customHeight="1" x14ac:dyDescent="0.25">
      <c r="A41" s="176"/>
      <c r="B41" s="168"/>
      <c r="C41" s="168"/>
      <c r="D41" s="168"/>
      <c r="E41" s="168"/>
      <c r="F41" s="168"/>
      <c r="G41" s="170"/>
      <c r="H41" s="168"/>
      <c r="I41" s="168"/>
      <c r="J41" s="170"/>
      <c r="K41" s="168"/>
      <c r="L41" s="168"/>
      <c r="M41" s="172"/>
      <c r="N41" s="172"/>
    </row>
    <row r="42" spans="1:15" ht="14.1" customHeight="1" x14ac:dyDescent="0.25">
      <c r="A42" s="93" t="s">
        <v>239</v>
      </c>
      <c r="B42" s="94">
        <v>3707</v>
      </c>
      <c r="C42" s="94">
        <v>38412</v>
      </c>
      <c r="D42" s="95" t="s">
        <v>198</v>
      </c>
      <c r="E42" s="95" t="s">
        <v>198</v>
      </c>
      <c r="F42" s="95" t="s">
        <v>199</v>
      </c>
      <c r="G42" s="95" t="s">
        <v>200</v>
      </c>
      <c r="H42" s="95" t="s">
        <v>200</v>
      </c>
      <c r="I42" s="95" t="s">
        <v>200</v>
      </c>
      <c r="J42" s="95" t="s">
        <v>198</v>
      </c>
      <c r="K42" s="94">
        <v>39313</v>
      </c>
      <c r="L42" s="94">
        <f>K42</f>
        <v>39313</v>
      </c>
      <c r="M42" s="95" t="s">
        <v>201</v>
      </c>
      <c r="N42" s="96">
        <f>SUM(B42:K42)</f>
        <v>81432</v>
      </c>
    </row>
    <row r="43" spans="1:15" ht="14.1" customHeight="1" x14ac:dyDescent="0.25">
      <c r="A43" s="97" t="s">
        <v>202</v>
      </c>
      <c r="B43" s="94" t="s">
        <v>203</v>
      </c>
      <c r="C43" s="94" t="s">
        <v>114</v>
      </c>
      <c r="D43" s="95" t="s">
        <v>204</v>
      </c>
      <c r="E43" s="95" t="s">
        <v>204</v>
      </c>
      <c r="F43" s="95" t="s">
        <v>204</v>
      </c>
      <c r="G43" s="95" t="s">
        <v>204</v>
      </c>
      <c r="H43" s="95" t="s">
        <v>204</v>
      </c>
      <c r="I43" s="95" t="s">
        <v>114</v>
      </c>
      <c r="J43" s="95" t="s">
        <v>114</v>
      </c>
      <c r="K43" s="94" t="s">
        <v>205</v>
      </c>
      <c r="L43" s="94" t="s">
        <v>205</v>
      </c>
      <c r="M43" s="95" t="s">
        <v>205</v>
      </c>
      <c r="N43" s="96" t="s">
        <v>205</v>
      </c>
    </row>
    <row r="44" spans="1:15" ht="14.1" customHeight="1" x14ac:dyDescent="0.25">
      <c r="A44" s="97" t="s">
        <v>240</v>
      </c>
      <c r="B44" s="94">
        <f>B42</f>
        <v>3707</v>
      </c>
      <c r="C44" s="94">
        <f>C42</f>
        <v>38412</v>
      </c>
      <c r="D44" s="95" t="s">
        <v>204</v>
      </c>
      <c r="E44" s="95" t="s">
        <v>204</v>
      </c>
      <c r="F44" s="95" t="s">
        <v>204</v>
      </c>
      <c r="G44" s="95" t="s">
        <v>204</v>
      </c>
      <c r="H44" s="95" t="s">
        <v>204</v>
      </c>
      <c r="I44" s="95" t="s">
        <v>204</v>
      </c>
      <c r="J44" s="95" t="s">
        <v>204</v>
      </c>
      <c r="K44" s="94">
        <f>K42</f>
        <v>39313</v>
      </c>
      <c r="L44" s="94">
        <f>L42</f>
        <v>39313</v>
      </c>
      <c r="M44" s="95" t="s">
        <v>201</v>
      </c>
      <c r="N44" s="96">
        <f>N42</f>
        <v>81432</v>
      </c>
    </row>
    <row r="45" spans="1:15" ht="14.1" customHeight="1" x14ac:dyDescent="0.25">
      <c r="A45" s="97" t="s">
        <v>207</v>
      </c>
      <c r="B45" s="94" t="s">
        <v>205</v>
      </c>
      <c r="C45" s="94" t="s">
        <v>205</v>
      </c>
      <c r="D45" s="95" t="s">
        <v>205</v>
      </c>
      <c r="E45" s="95" t="s">
        <v>205</v>
      </c>
      <c r="F45" s="95" t="s">
        <v>205</v>
      </c>
      <c r="G45" s="95" t="s">
        <v>205</v>
      </c>
      <c r="H45" s="95" t="s">
        <v>205</v>
      </c>
      <c r="I45" s="95" t="s">
        <v>205</v>
      </c>
      <c r="J45" s="95" t="s">
        <v>205</v>
      </c>
      <c r="K45" s="94">
        <v>5017</v>
      </c>
      <c r="L45" s="94">
        <v>5017</v>
      </c>
      <c r="M45" s="95" t="s">
        <v>201</v>
      </c>
      <c r="N45" s="96">
        <f>SUM(B45:K45)</f>
        <v>5017</v>
      </c>
    </row>
    <row r="46" spans="1:15" ht="14.1" customHeight="1" x14ac:dyDescent="0.25">
      <c r="A46" s="97" t="s">
        <v>208</v>
      </c>
      <c r="B46" s="95" t="s">
        <v>114</v>
      </c>
      <c r="C46" s="95" t="s">
        <v>114</v>
      </c>
      <c r="D46" s="95" t="s">
        <v>114</v>
      </c>
      <c r="E46" s="95" t="s">
        <v>114</v>
      </c>
      <c r="F46" s="95" t="s">
        <v>114</v>
      </c>
      <c r="G46" s="95" t="s">
        <v>114</v>
      </c>
      <c r="H46" s="95" t="s">
        <v>114</v>
      </c>
      <c r="I46" s="95" t="s">
        <v>114</v>
      </c>
      <c r="J46" s="95" t="s">
        <v>114</v>
      </c>
      <c r="K46" s="95" t="s">
        <v>205</v>
      </c>
      <c r="L46" s="95" t="s">
        <v>205</v>
      </c>
      <c r="M46" s="95" t="s">
        <v>205</v>
      </c>
      <c r="N46" s="98" t="s">
        <v>205</v>
      </c>
    </row>
    <row r="47" spans="1:15" ht="14.1" customHeight="1" x14ac:dyDescent="0.25">
      <c r="A47" s="99" t="s">
        <v>209</v>
      </c>
      <c r="B47" s="100" t="s">
        <v>205</v>
      </c>
      <c r="C47" s="100" t="s">
        <v>205</v>
      </c>
      <c r="D47" s="100" t="s">
        <v>205</v>
      </c>
      <c r="E47" s="100" t="s">
        <v>205</v>
      </c>
      <c r="F47" s="100" t="s">
        <v>205</v>
      </c>
      <c r="G47" s="100" t="s">
        <v>205</v>
      </c>
      <c r="H47" s="100" t="s">
        <v>205</v>
      </c>
      <c r="I47" s="100" t="s">
        <v>205</v>
      </c>
      <c r="J47" s="100" t="s">
        <v>205</v>
      </c>
      <c r="K47" s="101">
        <f>K45</f>
        <v>5017</v>
      </c>
      <c r="L47" s="101">
        <f>L45</f>
        <v>5017</v>
      </c>
      <c r="M47" s="100" t="s">
        <v>201</v>
      </c>
      <c r="N47" s="102">
        <f>SUM(B47:K47)</f>
        <v>5017</v>
      </c>
    </row>
    <row r="48" spans="1:15" ht="14.1" customHeight="1" x14ac:dyDescent="0.25">
      <c r="A48" s="97" t="s">
        <v>212</v>
      </c>
      <c r="B48" s="95" t="s">
        <v>205</v>
      </c>
      <c r="C48" s="95" t="s">
        <v>205</v>
      </c>
      <c r="D48" s="95" t="s">
        <v>205</v>
      </c>
      <c r="E48" s="95" t="s">
        <v>205</v>
      </c>
      <c r="F48" s="95" t="s">
        <v>205</v>
      </c>
      <c r="G48" s="95" t="s">
        <v>205</v>
      </c>
      <c r="H48" s="103" t="s">
        <v>205</v>
      </c>
      <c r="I48" s="95" t="s">
        <v>205</v>
      </c>
      <c r="J48" s="95" t="s">
        <v>211</v>
      </c>
      <c r="K48" s="95" t="s">
        <v>213</v>
      </c>
      <c r="L48" s="95" t="s">
        <v>213</v>
      </c>
      <c r="M48" s="95" t="s">
        <v>213</v>
      </c>
      <c r="N48" s="98" t="s">
        <v>213</v>
      </c>
    </row>
    <row r="49" spans="1:14" ht="14.1" customHeight="1" x14ac:dyDescent="0.25">
      <c r="A49" s="97" t="s">
        <v>214</v>
      </c>
      <c r="B49" s="95" t="s">
        <v>205</v>
      </c>
      <c r="C49" s="95" t="s">
        <v>205</v>
      </c>
      <c r="D49" s="95" t="s">
        <v>205</v>
      </c>
      <c r="E49" s="95" t="s">
        <v>205</v>
      </c>
      <c r="F49" s="95" t="s">
        <v>205</v>
      </c>
      <c r="G49" s="95" t="s">
        <v>205</v>
      </c>
      <c r="H49" s="103" t="s">
        <v>205</v>
      </c>
      <c r="I49" s="95" t="s">
        <v>205</v>
      </c>
      <c r="J49" s="95" t="s">
        <v>205</v>
      </c>
      <c r="K49" s="122">
        <v>0</v>
      </c>
      <c r="L49" s="122">
        <v>0</v>
      </c>
      <c r="M49" s="95" t="s">
        <v>205</v>
      </c>
      <c r="N49" s="98" t="s">
        <v>205</v>
      </c>
    </row>
    <row r="50" spans="1:14" ht="14.1" customHeight="1" x14ac:dyDescent="0.25">
      <c r="A50" s="105" t="s">
        <v>241</v>
      </c>
      <c r="B50" s="106">
        <f>B44</f>
        <v>3707</v>
      </c>
      <c r="C50" s="106">
        <f>C44</f>
        <v>38412</v>
      </c>
      <c r="D50" s="106" t="s">
        <v>199</v>
      </c>
      <c r="E50" s="106" t="s">
        <v>216</v>
      </c>
      <c r="F50" s="106" t="s">
        <v>217</v>
      </c>
      <c r="G50" s="106" t="s">
        <v>218</v>
      </c>
      <c r="H50" s="107" t="s">
        <v>219</v>
      </c>
      <c r="I50" s="106" t="s">
        <v>219</v>
      </c>
      <c r="J50" s="106" t="s">
        <v>220</v>
      </c>
      <c r="K50" s="106">
        <f>K44+K47+K49</f>
        <v>44330</v>
      </c>
      <c r="L50" s="106">
        <f>L44+L47+L49</f>
        <v>44330</v>
      </c>
      <c r="M50" s="106" t="s">
        <v>201</v>
      </c>
      <c r="N50" s="108">
        <f>SUM(B50:K50)</f>
        <v>86449</v>
      </c>
    </row>
    <row r="51" spans="1:14" ht="14.1" hidden="1" customHeight="1" x14ac:dyDescent="0.25">
      <c r="A51" s="123" t="s">
        <v>207</v>
      </c>
      <c r="B51" s="124" t="s">
        <v>205</v>
      </c>
      <c r="C51" s="124" t="s">
        <v>205</v>
      </c>
      <c r="D51" s="125" t="s">
        <v>205</v>
      </c>
      <c r="E51" s="125" t="s">
        <v>205</v>
      </c>
      <c r="F51" s="125" t="s">
        <v>205</v>
      </c>
      <c r="G51" s="125" t="s">
        <v>205</v>
      </c>
      <c r="H51" s="126" t="s">
        <v>205</v>
      </c>
      <c r="I51" s="125" t="s">
        <v>205</v>
      </c>
      <c r="J51" s="125" t="s">
        <v>205</v>
      </c>
      <c r="K51" s="124" t="s">
        <v>205</v>
      </c>
      <c r="L51" s="124" t="s">
        <v>205</v>
      </c>
      <c r="M51" s="125" t="s">
        <v>205</v>
      </c>
      <c r="N51" s="127" t="s">
        <v>205</v>
      </c>
    </row>
    <row r="52" spans="1:14" ht="14.1" hidden="1" customHeight="1" x14ac:dyDescent="0.25">
      <c r="A52" s="109" t="s">
        <v>208</v>
      </c>
      <c r="B52" s="110" t="s">
        <v>205</v>
      </c>
      <c r="C52" s="110" t="s">
        <v>205</v>
      </c>
      <c r="D52" s="110" t="s">
        <v>205</v>
      </c>
      <c r="E52" s="110" t="s">
        <v>205</v>
      </c>
      <c r="F52" s="110" t="s">
        <v>205</v>
      </c>
      <c r="G52" s="110" t="s">
        <v>205</v>
      </c>
      <c r="H52" s="111" t="s">
        <v>205</v>
      </c>
      <c r="I52" s="110" t="s">
        <v>205</v>
      </c>
      <c r="J52" s="110" t="s">
        <v>205</v>
      </c>
      <c r="K52" s="110" t="s">
        <v>205</v>
      </c>
      <c r="L52" s="110" t="s">
        <v>205</v>
      </c>
      <c r="M52" s="110" t="s">
        <v>205</v>
      </c>
      <c r="N52" s="112" t="s">
        <v>205</v>
      </c>
    </row>
    <row r="53" spans="1:14" ht="14.1" hidden="1" customHeight="1" x14ac:dyDescent="0.25">
      <c r="A53" s="109" t="s">
        <v>209</v>
      </c>
      <c r="B53" s="110" t="s">
        <v>205</v>
      </c>
      <c r="C53" s="110" t="s">
        <v>205</v>
      </c>
      <c r="D53" s="110" t="s">
        <v>205</v>
      </c>
      <c r="E53" s="110" t="s">
        <v>205</v>
      </c>
      <c r="F53" s="110" t="s">
        <v>205</v>
      </c>
      <c r="G53" s="110" t="s">
        <v>205</v>
      </c>
      <c r="H53" s="111" t="s">
        <v>205</v>
      </c>
      <c r="I53" s="110" t="s">
        <v>205</v>
      </c>
      <c r="J53" s="110" t="s">
        <v>205</v>
      </c>
      <c r="K53" s="110" t="s">
        <v>205</v>
      </c>
      <c r="L53" s="110" t="s">
        <v>205</v>
      </c>
      <c r="M53" s="110" t="s">
        <v>205</v>
      </c>
      <c r="N53" s="112" t="s">
        <v>205</v>
      </c>
    </row>
    <row r="54" spans="1:14" ht="14.1" customHeight="1" x14ac:dyDescent="0.25">
      <c r="A54" s="105" t="s">
        <v>208</v>
      </c>
      <c r="B54" s="128" t="s">
        <v>114</v>
      </c>
      <c r="C54" s="128" t="s">
        <v>114</v>
      </c>
      <c r="D54" s="128" t="s">
        <v>114</v>
      </c>
      <c r="E54" s="128" t="s">
        <v>114</v>
      </c>
      <c r="F54" s="128" t="s">
        <v>114</v>
      </c>
      <c r="G54" s="128" t="s">
        <v>114</v>
      </c>
      <c r="H54" s="129" t="s">
        <v>114</v>
      </c>
      <c r="I54" s="128" t="s">
        <v>114</v>
      </c>
      <c r="J54" s="128" t="s">
        <v>114</v>
      </c>
      <c r="K54" s="128" t="s">
        <v>114</v>
      </c>
      <c r="L54" s="128" t="s">
        <v>114</v>
      </c>
      <c r="M54" s="128" t="s">
        <v>114</v>
      </c>
      <c r="N54" s="130" t="s">
        <v>114</v>
      </c>
    </row>
    <row r="55" spans="1:14" ht="14.1" customHeight="1" x14ac:dyDescent="0.25">
      <c r="A55" s="97" t="s">
        <v>212</v>
      </c>
      <c r="B55" s="95" t="s">
        <v>114</v>
      </c>
      <c r="C55" s="95" t="s">
        <v>114</v>
      </c>
      <c r="D55" s="95" t="s">
        <v>114</v>
      </c>
      <c r="E55" s="95" t="s">
        <v>114</v>
      </c>
      <c r="F55" s="95" t="s">
        <v>114</v>
      </c>
      <c r="G55" s="95" t="s">
        <v>114</v>
      </c>
      <c r="H55" s="103" t="s">
        <v>114</v>
      </c>
      <c r="I55" s="95" t="s">
        <v>114</v>
      </c>
      <c r="J55" s="95" t="s">
        <v>114</v>
      </c>
      <c r="K55" s="95" t="s">
        <v>114</v>
      </c>
      <c r="L55" s="95" t="s">
        <v>114</v>
      </c>
      <c r="M55" s="95" t="s">
        <v>114</v>
      </c>
      <c r="N55" s="98" t="s">
        <v>114</v>
      </c>
    </row>
    <row r="56" spans="1:14" ht="14.1" customHeight="1" x14ac:dyDescent="0.25">
      <c r="A56" s="97" t="s">
        <v>222</v>
      </c>
      <c r="B56" s="95" t="s">
        <v>114</v>
      </c>
      <c r="C56" s="95" t="s">
        <v>114</v>
      </c>
      <c r="D56" s="95" t="s">
        <v>114</v>
      </c>
      <c r="E56" s="95" t="s">
        <v>114</v>
      </c>
      <c r="F56" s="95" t="s">
        <v>114</v>
      </c>
      <c r="G56" s="95" t="s">
        <v>114</v>
      </c>
      <c r="H56" s="103" t="s">
        <v>114</v>
      </c>
      <c r="I56" s="95" t="s">
        <v>114</v>
      </c>
      <c r="J56" s="95" t="s">
        <v>114</v>
      </c>
      <c r="K56" s="95" t="s">
        <v>114</v>
      </c>
      <c r="L56" s="95" t="s">
        <v>114</v>
      </c>
      <c r="M56" s="95" t="s">
        <v>114</v>
      </c>
      <c r="N56" s="98" t="s">
        <v>114</v>
      </c>
    </row>
    <row r="57" spans="1:14" ht="14.1" customHeight="1" x14ac:dyDescent="0.25">
      <c r="A57" s="97" t="s">
        <v>242</v>
      </c>
      <c r="B57" s="95" t="s">
        <v>114</v>
      </c>
      <c r="C57" s="95" t="s">
        <v>114</v>
      </c>
      <c r="D57" s="95" t="s">
        <v>114</v>
      </c>
      <c r="E57" s="95" t="s">
        <v>114</v>
      </c>
      <c r="F57" s="95" t="s">
        <v>114</v>
      </c>
      <c r="G57" s="95" t="s">
        <v>114</v>
      </c>
      <c r="H57" s="95" t="s">
        <v>114</v>
      </c>
      <c r="I57" s="95" t="s">
        <v>114</v>
      </c>
      <c r="J57" s="95" t="s">
        <v>114</v>
      </c>
      <c r="K57" s="95">
        <v>282</v>
      </c>
      <c r="L57" s="95">
        <v>282</v>
      </c>
      <c r="M57" s="95" t="s">
        <v>114</v>
      </c>
      <c r="N57" s="98">
        <f>K57</f>
        <v>282</v>
      </c>
    </row>
    <row r="58" spans="1:14" ht="14.1" customHeight="1" x14ac:dyDescent="0.25">
      <c r="A58" s="97" t="s">
        <v>223</v>
      </c>
      <c r="B58" s="94" t="s">
        <v>114</v>
      </c>
      <c r="C58" s="95" t="s">
        <v>114</v>
      </c>
      <c r="D58" s="95" t="s">
        <v>114</v>
      </c>
      <c r="E58" s="95" t="s">
        <v>114</v>
      </c>
      <c r="F58" s="95" t="s">
        <v>114</v>
      </c>
      <c r="G58" s="95" t="s">
        <v>114</v>
      </c>
      <c r="H58" s="103" t="s">
        <v>114</v>
      </c>
      <c r="I58" s="95" t="s">
        <v>114</v>
      </c>
      <c r="J58" s="95" t="s">
        <v>114</v>
      </c>
      <c r="K58" s="95" t="s">
        <v>114</v>
      </c>
      <c r="L58" s="95" t="s">
        <v>114</v>
      </c>
      <c r="M58" s="95" t="s">
        <v>114</v>
      </c>
      <c r="N58" s="96" t="s">
        <v>114</v>
      </c>
    </row>
    <row r="59" spans="1:14" ht="14.1" customHeight="1" x14ac:dyDescent="0.25">
      <c r="A59" s="97" t="s">
        <v>224</v>
      </c>
      <c r="B59" s="95" t="s">
        <v>114</v>
      </c>
      <c r="C59" s="95" t="s">
        <v>114</v>
      </c>
      <c r="D59" s="95" t="s">
        <v>114</v>
      </c>
      <c r="E59" s="95" t="s">
        <v>114</v>
      </c>
      <c r="F59" s="95" t="s">
        <v>114</v>
      </c>
      <c r="G59" s="95" t="s">
        <v>114</v>
      </c>
      <c r="H59" s="103" t="s">
        <v>114</v>
      </c>
      <c r="I59" s="95" t="s">
        <v>114</v>
      </c>
      <c r="J59" s="95" t="s">
        <v>114</v>
      </c>
      <c r="K59" s="95" t="s">
        <v>114</v>
      </c>
      <c r="L59" s="95" t="s">
        <v>114</v>
      </c>
      <c r="M59" s="95" t="s">
        <v>114</v>
      </c>
      <c r="N59" s="98" t="s">
        <v>114</v>
      </c>
    </row>
    <row r="60" spans="1:14" ht="14.1" customHeight="1" x14ac:dyDescent="0.25">
      <c r="A60" s="97" t="s">
        <v>225</v>
      </c>
      <c r="B60" s="95" t="s">
        <v>114</v>
      </c>
      <c r="C60" s="95" t="s">
        <v>114</v>
      </c>
      <c r="D60" s="95" t="s">
        <v>114</v>
      </c>
      <c r="E60" s="95" t="s">
        <v>114</v>
      </c>
      <c r="F60" s="95" t="s">
        <v>114</v>
      </c>
      <c r="G60" s="95" t="s">
        <v>114</v>
      </c>
      <c r="H60" s="103" t="s">
        <v>114</v>
      </c>
      <c r="I60" s="95" t="s">
        <v>114</v>
      </c>
      <c r="J60" s="131" t="s">
        <v>114</v>
      </c>
      <c r="K60" s="95" t="s">
        <v>114</v>
      </c>
      <c r="L60" s="95" t="s">
        <v>114</v>
      </c>
      <c r="M60" s="95" t="s">
        <v>114</v>
      </c>
      <c r="N60" s="98" t="s">
        <v>114</v>
      </c>
    </row>
    <row r="61" spans="1:14" ht="14.1" customHeight="1" x14ac:dyDescent="0.25">
      <c r="A61" s="97" t="s">
        <v>226</v>
      </c>
      <c r="B61" s="95" t="s">
        <v>114</v>
      </c>
      <c r="C61" s="95" t="s">
        <v>114</v>
      </c>
      <c r="D61" s="95" t="s">
        <v>114</v>
      </c>
      <c r="E61" s="95" t="s">
        <v>114</v>
      </c>
      <c r="F61" s="95" t="s">
        <v>114</v>
      </c>
      <c r="G61" s="95" t="s">
        <v>114</v>
      </c>
      <c r="H61" s="103" t="s">
        <v>114</v>
      </c>
      <c r="I61" s="95" t="s">
        <v>114</v>
      </c>
      <c r="J61" s="95" t="s">
        <v>114</v>
      </c>
      <c r="K61" s="95" t="s">
        <v>114</v>
      </c>
      <c r="L61" s="95" t="s">
        <v>114</v>
      </c>
      <c r="M61" s="95" t="s">
        <v>114</v>
      </c>
      <c r="N61" s="98" t="s">
        <v>114</v>
      </c>
    </row>
    <row r="62" spans="1:14" ht="14.1" customHeight="1" x14ac:dyDescent="0.25">
      <c r="A62" s="97" t="s">
        <v>227</v>
      </c>
      <c r="B62" s="95" t="s">
        <v>114</v>
      </c>
      <c r="C62" s="95" t="s">
        <v>114</v>
      </c>
      <c r="D62" s="95" t="s">
        <v>114</v>
      </c>
      <c r="E62" s="95" t="s">
        <v>114</v>
      </c>
      <c r="F62" s="95" t="s">
        <v>114</v>
      </c>
      <c r="G62" s="95" t="s">
        <v>114</v>
      </c>
      <c r="H62" s="103" t="s">
        <v>114</v>
      </c>
      <c r="I62" s="95" t="s">
        <v>114</v>
      </c>
      <c r="J62" s="95" t="s">
        <v>114</v>
      </c>
      <c r="K62" s="95" t="s">
        <v>114</v>
      </c>
      <c r="L62" s="95" t="s">
        <v>114</v>
      </c>
      <c r="M62" s="95" t="s">
        <v>114</v>
      </c>
      <c r="N62" s="98" t="s">
        <v>114</v>
      </c>
    </row>
    <row r="63" spans="1:14" ht="14.1" customHeight="1" x14ac:dyDescent="0.25">
      <c r="A63" s="97" t="s">
        <v>228</v>
      </c>
      <c r="B63" s="95" t="s">
        <v>114</v>
      </c>
      <c r="C63" s="95" t="s">
        <v>114</v>
      </c>
      <c r="D63" s="95" t="s">
        <v>114</v>
      </c>
      <c r="E63" s="95" t="s">
        <v>114</v>
      </c>
      <c r="F63" s="95" t="s">
        <v>114</v>
      </c>
      <c r="G63" s="95" t="s">
        <v>114</v>
      </c>
      <c r="H63" s="103" t="s">
        <v>114</v>
      </c>
      <c r="I63" s="95" t="s">
        <v>114</v>
      </c>
      <c r="J63" s="95" t="s">
        <v>114</v>
      </c>
      <c r="K63" s="95" t="s">
        <v>114</v>
      </c>
      <c r="L63" s="95" t="s">
        <v>114</v>
      </c>
      <c r="M63" s="95" t="s">
        <v>114</v>
      </c>
      <c r="N63" s="98" t="s">
        <v>114</v>
      </c>
    </row>
    <row r="64" spans="1:14" ht="14.1" customHeight="1" x14ac:dyDescent="0.25">
      <c r="A64" s="97" t="s">
        <v>229</v>
      </c>
      <c r="B64" s="95" t="s">
        <v>114</v>
      </c>
      <c r="C64" s="95" t="s">
        <v>114</v>
      </c>
      <c r="D64" s="95" t="s">
        <v>114</v>
      </c>
      <c r="E64" s="95" t="s">
        <v>114</v>
      </c>
      <c r="F64" s="95" t="s">
        <v>114</v>
      </c>
      <c r="G64" s="95" t="s">
        <v>114</v>
      </c>
      <c r="H64" s="103" t="s">
        <v>114</v>
      </c>
      <c r="I64" s="95" t="s">
        <v>114</v>
      </c>
      <c r="J64" s="95" t="s">
        <v>114</v>
      </c>
      <c r="K64" s="95" t="s">
        <v>114</v>
      </c>
      <c r="L64" s="95" t="s">
        <v>114</v>
      </c>
      <c r="M64" s="95" t="s">
        <v>114</v>
      </c>
      <c r="N64" s="98" t="s">
        <v>114</v>
      </c>
    </row>
    <row r="65" spans="1:15" ht="14.1" customHeight="1" x14ac:dyDescent="0.25">
      <c r="A65" s="97" t="s">
        <v>230</v>
      </c>
      <c r="B65" s="95" t="s">
        <v>114</v>
      </c>
      <c r="C65" s="94" t="s">
        <v>114</v>
      </c>
      <c r="D65" s="95" t="s">
        <v>114</v>
      </c>
      <c r="E65" s="95" t="s">
        <v>114</v>
      </c>
      <c r="F65" s="95" t="s">
        <v>114</v>
      </c>
      <c r="G65" s="95" t="s">
        <v>114</v>
      </c>
      <c r="H65" s="103" t="s">
        <v>114</v>
      </c>
      <c r="I65" s="95" t="s">
        <v>114</v>
      </c>
      <c r="J65" s="95" t="s">
        <v>114</v>
      </c>
      <c r="K65" s="95" t="s">
        <v>114</v>
      </c>
      <c r="L65" s="95" t="s">
        <v>114</v>
      </c>
      <c r="M65" s="117" t="s">
        <v>114</v>
      </c>
      <c r="N65" s="94" t="s">
        <v>114</v>
      </c>
    </row>
    <row r="66" spans="1:15" ht="14.1" customHeight="1" x14ac:dyDescent="0.25">
      <c r="A66" s="97" t="s">
        <v>231</v>
      </c>
      <c r="B66" s="95" t="s">
        <v>114</v>
      </c>
      <c r="C66" s="94" t="s">
        <v>114</v>
      </c>
      <c r="D66" s="95" t="s">
        <v>114</v>
      </c>
      <c r="E66" s="95" t="s">
        <v>114</v>
      </c>
      <c r="F66" s="95" t="s">
        <v>114</v>
      </c>
      <c r="G66" s="95" t="s">
        <v>114</v>
      </c>
      <c r="H66" s="103" t="s">
        <v>114</v>
      </c>
      <c r="I66" s="95" t="s">
        <v>114</v>
      </c>
      <c r="J66" s="95" t="s">
        <v>114</v>
      </c>
      <c r="K66" s="95" t="s">
        <v>114</v>
      </c>
      <c r="L66" s="95" t="s">
        <v>114</v>
      </c>
      <c r="M66" s="117" t="s">
        <v>114</v>
      </c>
      <c r="N66" s="94" t="s">
        <v>114</v>
      </c>
    </row>
    <row r="67" spans="1:15" ht="14.1" customHeight="1" x14ac:dyDescent="0.25">
      <c r="A67" s="97" t="s">
        <v>232</v>
      </c>
      <c r="B67" s="95" t="s">
        <v>114</v>
      </c>
      <c r="C67" s="95" t="s">
        <v>114</v>
      </c>
      <c r="D67" s="95" t="s">
        <v>114</v>
      </c>
      <c r="E67" s="95" t="s">
        <v>114</v>
      </c>
      <c r="F67" s="95" t="s">
        <v>114</v>
      </c>
      <c r="G67" s="95" t="s">
        <v>114</v>
      </c>
      <c r="H67" s="103" t="s">
        <v>114</v>
      </c>
      <c r="I67" s="95" t="s">
        <v>114</v>
      </c>
      <c r="J67" s="95" t="s">
        <v>114</v>
      </c>
      <c r="K67" s="94">
        <v>9147</v>
      </c>
      <c r="L67" s="94">
        <v>9147</v>
      </c>
      <c r="M67" s="117" t="s">
        <v>201</v>
      </c>
      <c r="N67" s="132">
        <f>SUM(B67:K67)</f>
        <v>9147</v>
      </c>
    </row>
    <row r="68" spans="1:15" ht="14.1" customHeight="1" x14ac:dyDescent="0.25">
      <c r="A68" s="97" t="s">
        <v>233</v>
      </c>
      <c r="B68" s="95" t="s">
        <v>114</v>
      </c>
      <c r="C68" s="95" t="s">
        <v>114</v>
      </c>
      <c r="D68" s="95" t="s">
        <v>114</v>
      </c>
      <c r="E68" s="95" t="s">
        <v>114</v>
      </c>
      <c r="F68" s="95" t="s">
        <v>114</v>
      </c>
      <c r="G68" s="95" t="s">
        <v>114</v>
      </c>
      <c r="H68" s="103" t="s">
        <v>114</v>
      </c>
      <c r="I68" s="95" t="s">
        <v>114</v>
      </c>
      <c r="J68" s="95" t="s">
        <v>114</v>
      </c>
      <c r="K68" s="94">
        <v>-8930</v>
      </c>
      <c r="L68" s="94">
        <v>-8930</v>
      </c>
      <c r="M68" s="117" t="s">
        <v>201</v>
      </c>
      <c r="N68" s="132">
        <f t="shared" ref="N68:N72" si="1">SUM(B68:K68)</f>
        <v>-8930</v>
      </c>
    </row>
    <row r="69" spans="1:15" ht="14.1" customHeight="1" x14ac:dyDescent="0.25">
      <c r="A69" s="97" t="s">
        <v>243</v>
      </c>
      <c r="B69" s="95" t="s">
        <v>114</v>
      </c>
      <c r="C69" s="95" t="s">
        <v>114</v>
      </c>
      <c r="D69" s="95" t="s">
        <v>114</v>
      </c>
      <c r="E69" s="95" t="s">
        <v>114</v>
      </c>
      <c r="F69" s="95" t="s">
        <v>114</v>
      </c>
      <c r="G69" s="95" t="s">
        <v>114</v>
      </c>
      <c r="H69" s="103" t="s">
        <v>114</v>
      </c>
      <c r="I69" s="95" t="s">
        <v>114</v>
      </c>
      <c r="J69" s="95" t="s">
        <v>114</v>
      </c>
      <c r="K69" s="94">
        <v>-217</v>
      </c>
      <c r="L69" s="94">
        <v>-217</v>
      </c>
      <c r="M69" s="117" t="s">
        <v>201</v>
      </c>
      <c r="N69" s="132">
        <f t="shared" si="1"/>
        <v>-217</v>
      </c>
    </row>
    <row r="70" spans="1:15" ht="14.1" customHeight="1" x14ac:dyDescent="0.25">
      <c r="A70" s="97" t="s">
        <v>214</v>
      </c>
      <c r="B70" s="95" t="s">
        <v>114</v>
      </c>
      <c r="C70" s="95" t="s">
        <v>114</v>
      </c>
      <c r="D70" s="95" t="s">
        <v>114</v>
      </c>
      <c r="E70" s="95" t="s">
        <v>114</v>
      </c>
      <c r="F70" s="95" t="s">
        <v>114</v>
      </c>
      <c r="G70" s="95" t="s">
        <v>114</v>
      </c>
      <c r="H70" s="103" t="s">
        <v>114</v>
      </c>
      <c r="I70" s="95" t="s">
        <v>114</v>
      </c>
      <c r="J70" s="95" t="s">
        <v>114</v>
      </c>
      <c r="K70" s="133">
        <v>0</v>
      </c>
      <c r="L70" s="133">
        <v>0</v>
      </c>
      <c r="M70" s="117" t="s">
        <v>201</v>
      </c>
      <c r="N70" s="134">
        <f t="shared" si="1"/>
        <v>0</v>
      </c>
    </row>
    <row r="71" spans="1:15" ht="14.1" customHeight="1" x14ac:dyDescent="0.25">
      <c r="A71" s="97" t="s">
        <v>244</v>
      </c>
      <c r="B71" s="95" t="s">
        <v>114</v>
      </c>
      <c r="C71" s="95" t="s">
        <v>114</v>
      </c>
      <c r="D71" s="95" t="s">
        <v>114</v>
      </c>
      <c r="E71" s="95" t="s">
        <v>114</v>
      </c>
      <c r="F71" s="95" t="s">
        <v>114</v>
      </c>
      <c r="G71" s="95" t="s">
        <v>114</v>
      </c>
      <c r="H71" s="103" t="s">
        <v>114</v>
      </c>
      <c r="I71" s="95" t="s">
        <v>114</v>
      </c>
      <c r="J71" s="95" t="s">
        <v>114</v>
      </c>
      <c r="K71" s="133">
        <v>0</v>
      </c>
      <c r="L71" s="133">
        <v>0</v>
      </c>
      <c r="M71" s="117" t="s">
        <v>201</v>
      </c>
      <c r="N71" s="134">
        <f t="shared" si="1"/>
        <v>0</v>
      </c>
    </row>
    <row r="72" spans="1:15" ht="14.1" customHeight="1" x14ac:dyDescent="0.25">
      <c r="A72" s="97" t="s">
        <v>233</v>
      </c>
      <c r="B72" s="95" t="s">
        <v>114</v>
      </c>
      <c r="C72" s="95" t="s">
        <v>114</v>
      </c>
      <c r="D72" s="95" t="s">
        <v>114</v>
      </c>
      <c r="E72" s="95" t="s">
        <v>114</v>
      </c>
      <c r="F72" s="95" t="s">
        <v>114</v>
      </c>
      <c r="G72" s="95" t="s">
        <v>114</v>
      </c>
      <c r="H72" s="103" t="s">
        <v>114</v>
      </c>
      <c r="I72" s="95" t="s">
        <v>114</v>
      </c>
      <c r="J72" s="95" t="s">
        <v>114</v>
      </c>
      <c r="K72" s="133">
        <v>0</v>
      </c>
      <c r="L72" s="133">
        <v>0</v>
      </c>
      <c r="M72" s="117" t="s">
        <v>201</v>
      </c>
      <c r="N72" s="134">
        <f t="shared" si="1"/>
        <v>0</v>
      </c>
    </row>
    <row r="73" spans="1:15" ht="14.1" customHeight="1" x14ac:dyDescent="0.25">
      <c r="A73" s="97" t="s">
        <v>236</v>
      </c>
      <c r="B73" s="95" t="s">
        <v>114</v>
      </c>
      <c r="C73" s="95" t="s">
        <v>114</v>
      </c>
      <c r="D73" s="95" t="s">
        <v>114</v>
      </c>
      <c r="E73" s="95" t="s">
        <v>114</v>
      </c>
      <c r="F73" s="95" t="s">
        <v>114</v>
      </c>
      <c r="G73" s="95" t="s">
        <v>114</v>
      </c>
      <c r="H73" s="103" t="s">
        <v>114</v>
      </c>
      <c r="I73" s="95" t="s">
        <v>114</v>
      </c>
      <c r="J73" s="95" t="s">
        <v>114</v>
      </c>
      <c r="K73" s="94" t="s">
        <v>114</v>
      </c>
      <c r="L73" s="94" t="s">
        <v>114</v>
      </c>
      <c r="M73" s="135" t="s">
        <v>114</v>
      </c>
      <c r="N73" s="94" t="s">
        <v>114</v>
      </c>
    </row>
    <row r="74" spans="1:15" ht="22.5" customHeight="1" x14ac:dyDescent="0.25">
      <c r="A74" s="118" t="s">
        <v>245</v>
      </c>
      <c r="B74" s="119">
        <f>SUM(B50:B73)</f>
        <v>3707</v>
      </c>
      <c r="C74" s="119">
        <f t="shared" ref="C74:L74" si="2">SUM(C50:C73)</f>
        <v>38412</v>
      </c>
      <c r="D74" s="120" t="s">
        <v>201</v>
      </c>
      <c r="E74" s="120" t="s">
        <v>201</v>
      </c>
      <c r="F74" s="120" t="s">
        <v>201</v>
      </c>
      <c r="G74" s="120" t="s">
        <v>201</v>
      </c>
      <c r="H74" s="120" t="s">
        <v>201</v>
      </c>
      <c r="I74" s="120" t="s">
        <v>201</v>
      </c>
      <c r="J74" s="120" t="s">
        <v>201</v>
      </c>
      <c r="K74" s="119">
        <f t="shared" si="2"/>
        <v>44612</v>
      </c>
      <c r="L74" s="119">
        <f t="shared" si="2"/>
        <v>44612</v>
      </c>
      <c r="M74" s="120" t="s">
        <v>201</v>
      </c>
      <c r="N74" s="121">
        <f>N50+N67+N68+N69+N70+N71+N72+N57</f>
        <v>86731</v>
      </c>
      <c r="O74" s="53"/>
    </row>
    <row r="75" spans="1:15" ht="17.25" customHeight="1" x14ac:dyDescent="0.25"/>
    <row r="76" spans="1:15" ht="30" customHeight="1" x14ac:dyDescent="0.25"/>
    <row r="77" spans="1:15" ht="16.5" customHeight="1" x14ac:dyDescent="0.25">
      <c r="A77" s="92" t="s">
        <v>58</v>
      </c>
    </row>
  </sheetData>
  <mergeCells count="32">
    <mergeCell ref="N3:N4"/>
    <mergeCell ref="A1:N1"/>
    <mergeCell ref="A2:A4"/>
    <mergeCell ref="B2:N2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40:N41"/>
    <mergeCell ref="A38:N38"/>
    <mergeCell ref="A39:A41"/>
    <mergeCell ref="B39:N39"/>
    <mergeCell ref="B40:B41"/>
    <mergeCell ref="C40:C41"/>
    <mergeCell ref="D40:D41"/>
    <mergeCell ref="E40:E41"/>
    <mergeCell ref="F40:F41"/>
    <mergeCell ref="G40:G41"/>
    <mergeCell ref="H40:H41"/>
    <mergeCell ref="I40:I41"/>
    <mergeCell ref="J40:J41"/>
    <mergeCell ref="K40:K41"/>
    <mergeCell ref="L40:L41"/>
    <mergeCell ref="M40:M41"/>
  </mergeCells>
  <pageMargins left="0.70866141732283472" right="0.70866141732283472" top="0.74803149606299213" bottom="0.55118110236220474" header="0.31496062992125984" footer="0.31496062992125984"/>
  <pageSetup paperSize="9" scale="85" fitToHeight="0" orientation="landscape" r:id="rId1"/>
  <headerFooter>
    <oddHeader>&amp;L&amp;"Lato Light,Standardowy"&amp;8&amp;KE73E2ARoczne skonsolidowane sprawozdanie finansowe Grupy Ailleron SA za okres od 1 stycznia 2018 r. do 31 grudnia 2018 r.</oddHeader>
    <oddFooter>&amp;C&amp;P</oddFooter>
  </headerFooter>
  <rowBreaks count="1" manualBreakCount="1">
    <brk id="37" max="1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A743D-6436-4EC6-8DFA-A44884A64C6F}">
  <sheetPr>
    <tabColor rgb="FF92D050"/>
    <pageSetUpPr fitToPage="1"/>
  </sheetPr>
  <dimension ref="A1:F73"/>
  <sheetViews>
    <sheetView showGridLines="0" view="pageBreakPreview" zoomScale="90" zoomScaleNormal="100" zoomScaleSheetLayoutView="90" workbookViewId="0">
      <selection activeCell="H29" sqref="H29"/>
    </sheetView>
  </sheetViews>
  <sheetFormatPr defaultRowHeight="15" x14ac:dyDescent="0.25"/>
  <cols>
    <col min="1" max="1" width="50.28515625" style="1" customWidth="1"/>
    <col min="2" max="2" width="7.85546875" style="37" customWidth="1"/>
    <col min="3" max="3" width="15.5703125" style="1" customWidth="1"/>
    <col min="4" max="4" width="14.42578125" style="1" customWidth="1"/>
    <col min="5" max="16384" width="9.140625" style="1"/>
  </cols>
  <sheetData>
    <row r="1" spans="1:6" ht="36" customHeight="1" x14ac:dyDescent="0.25">
      <c r="A1" s="153" t="s">
        <v>246</v>
      </c>
      <c r="B1" s="153"/>
      <c r="C1" s="153"/>
      <c r="D1" s="153"/>
    </row>
    <row r="2" spans="1:6" x14ac:dyDescent="0.25">
      <c r="A2" s="148" t="s">
        <v>1</v>
      </c>
      <c r="B2" s="150" t="s">
        <v>2</v>
      </c>
      <c r="C2" s="152" t="s">
        <v>3</v>
      </c>
      <c r="D2" s="152"/>
    </row>
    <row r="3" spans="1:6" ht="25.5" x14ac:dyDescent="0.25">
      <c r="A3" s="149"/>
      <c r="B3" s="151"/>
      <c r="C3" s="2" t="s">
        <v>4</v>
      </c>
      <c r="D3" s="2" t="s">
        <v>5</v>
      </c>
    </row>
    <row r="4" spans="1:6" x14ac:dyDescent="0.25">
      <c r="A4" s="3"/>
      <c r="B4" s="4"/>
      <c r="C4" s="5"/>
      <c r="D4" s="5"/>
    </row>
    <row r="5" spans="1:6" ht="15" customHeight="1" x14ac:dyDescent="0.25">
      <c r="A5" s="6" t="s">
        <v>6</v>
      </c>
      <c r="B5" s="7"/>
      <c r="C5" s="8">
        <f>SUM(C6:C13)</f>
        <v>49302</v>
      </c>
      <c r="D5" s="8">
        <f>SUM(D6:D13)</f>
        <v>53202</v>
      </c>
    </row>
    <row r="6" spans="1:6" ht="15" customHeight="1" x14ac:dyDescent="0.25">
      <c r="A6" s="9" t="s">
        <v>7</v>
      </c>
      <c r="B6" s="10">
        <v>15</v>
      </c>
      <c r="C6" s="11">
        <v>11486</v>
      </c>
      <c r="D6" s="11">
        <v>13933</v>
      </c>
      <c r="E6" s="53"/>
      <c r="F6" s="53"/>
    </row>
    <row r="7" spans="1:6" ht="15" customHeight="1" x14ac:dyDescent="0.25">
      <c r="A7" s="9" t="s">
        <v>8</v>
      </c>
      <c r="B7" s="10">
        <v>16</v>
      </c>
      <c r="C7" s="12">
        <v>0</v>
      </c>
      <c r="D7" s="12">
        <v>0</v>
      </c>
      <c r="E7" s="53"/>
      <c r="F7" s="53"/>
    </row>
    <row r="8" spans="1:6" ht="15" customHeight="1" x14ac:dyDescent="0.25">
      <c r="A8" s="9" t="s">
        <v>9</v>
      </c>
      <c r="B8" s="10">
        <v>17</v>
      </c>
      <c r="C8" s="11">
        <v>27433</v>
      </c>
      <c r="D8" s="11">
        <v>27433</v>
      </c>
      <c r="E8" s="53"/>
      <c r="F8" s="53"/>
    </row>
    <row r="9" spans="1:6" ht="15" customHeight="1" x14ac:dyDescent="0.25">
      <c r="A9" s="9" t="s">
        <v>10</v>
      </c>
      <c r="B9" s="10">
        <v>18</v>
      </c>
      <c r="C9" s="11">
        <v>5564</v>
      </c>
      <c r="D9" s="11">
        <v>6299</v>
      </c>
      <c r="E9" s="53"/>
      <c r="F9" s="53"/>
    </row>
    <row r="10" spans="1:6" ht="15" customHeight="1" x14ac:dyDescent="0.25">
      <c r="A10" s="9" t="s">
        <v>11</v>
      </c>
      <c r="B10" s="10" t="s">
        <v>12</v>
      </c>
      <c r="C10" s="11">
        <v>3551</v>
      </c>
      <c r="D10" s="11">
        <v>3476</v>
      </c>
      <c r="E10" s="53"/>
      <c r="F10" s="53"/>
    </row>
    <row r="11" spans="1:6" ht="15" customHeight="1" x14ac:dyDescent="0.25">
      <c r="A11" s="9" t="s">
        <v>13</v>
      </c>
      <c r="B11" s="10">
        <v>10</v>
      </c>
      <c r="C11" s="11">
        <v>1268</v>
      </c>
      <c r="D11" s="11">
        <v>2061</v>
      </c>
      <c r="E11" s="53"/>
      <c r="F11" s="53"/>
    </row>
    <row r="12" spans="1:6" ht="15" customHeight="1" x14ac:dyDescent="0.25">
      <c r="A12" s="9" t="s">
        <v>14</v>
      </c>
      <c r="B12" s="14">
        <v>22</v>
      </c>
      <c r="C12" s="12">
        <v>0</v>
      </c>
      <c r="D12" s="12">
        <v>0</v>
      </c>
      <c r="E12" s="53"/>
      <c r="F12" s="53"/>
    </row>
    <row r="13" spans="1:6" ht="15" customHeight="1" x14ac:dyDescent="0.25">
      <c r="A13" s="9" t="s">
        <v>15</v>
      </c>
      <c r="B13" s="14">
        <v>23</v>
      </c>
      <c r="C13" s="12">
        <v>0</v>
      </c>
      <c r="D13" s="12">
        <v>0</v>
      </c>
      <c r="E13" s="53"/>
      <c r="F13" s="53"/>
    </row>
    <row r="14" spans="1:6" ht="15" customHeight="1" x14ac:dyDescent="0.25">
      <c r="A14" s="6" t="s">
        <v>16</v>
      </c>
      <c r="B14" s="7"/>
      <c r="C14" s="8">
        <f>SUM(C15:C22)</f>
        <v>73458</v>
      </c>
      <c r="D14" s="8">
        <f>SUM(D15:D22)</f>
        <v>62898</v>
      </c>
      <c r="E14" s="53"/>
      <c r="F14" s="53"/>
    </row>
    <row r="15" spans="1:6" ht="15" customHeight="1" x14ac:dyDescent="0.25">
      <c r="A15" s="9" t="s">
        <v>17</v>
      </c>
      <c r="B15" s="14">
        <v>24</v>
      </c>
      <c r="C15" s="11">
        <v>8580</v>
      </c>
      <c r="D15" s="11">
        <v>6858</v>
      </c>
      <c r="E15" s="53"/>
      <c r="F15" s="53"/>
    </row>
    <row r="16" spans="1:6" ht="15" customHeight="1" x14ac:dyDescent="0.25">
      <c r="A16" s="9" t="s">
        <v>18</v>
      </c>
      <c r="B16" s="10">
        <v>25</v>
      </c>
      <c r="C16" s="11">
        <v>47469</v>
      </c>
      <c r="D16" s="11">
        <v>37210</v>
      </c>
      <c r="E16" s="53"/>
      <c r="F16" s="53"/>
    </row>
    <row r="17" spans="1:6" ht="15" customHeight="1" x14ac:dyDescent="0.25">
      <c r="A17" s="9" t="s">
        <v>19</v>
      </c>
      <c r="B17" s="10">
        <v>6.27</v>
      </c>
      <c r="C17" s="11">
        <v>11401</v>
      </c>
      <c r="D17" s="11">
        <v>10657</v>
      </c>
      <c r="E17" s="53"/>
      <c r="F17" s="53"/>
    </row>
    <row r="18" spans="1:6" ht="15" customHeight="1" x14ac:dyDescent="0.25">
      <c r="A18" s="9" t="s">
        <v>14</v>
      </c>
      <c r="B18" s="14">
        <v>22</v>
      </c>
      <c r="C18" s="11">
        <v>888</v>
      </c>
      <c r="D18" s="15">
        <v>419</v>
      </c>
      <c r="E18" s="53"/>
      <c r="F18" s="53"/>
    </row>
    <row r="19" spans="1:6" ht="15" customHeight="1" x14ac:dyDescent="0.25">
      <c r="A19" s="9" t="s">
        <v>20</v>
      </c>
      <c r="B19" s="14">
        <v>10</v>
      </c>
      <c r="C19" s="11">
        <v>1212</v>
      </c>
      <c r="D19" s="15">
        <v>978</v>
      </c>
      <c r="E19" s="53"/>
      <c r="F19" s="53"/>
    </row>
    <row r="20" spans="1:6" ht="15" customHeight="1" x14ac:dyDescent="0.25">
      <c r="A20" s="9" t="s">
        <v>21</v>
      </c>
      <c r="B20" s="14">
        <v>23</v>
      </c>
      <c r="C20" s="12">
        <v>0</v>
      </c>
      <c r="D20" s="12">
        <v>0</v>
      </c>
      <c r="E20" s="53"/>
      <c r="F20" s="53"/>
    </row>
    <row r="21" spans="1:6" ht="15" customHeight="1" x14ac:dyDescent="0.25">
      <c r="A21" s="9" t="s">
        <v>22</v>
      </c>
      <c r="B21" s="14">
        <v>46</v>
      </c>
      <c r="C21" s="11">
        <v>3908</v>
      </c>
      <c r="D21" s="11">
        <v>6776</v>
      </c>
      <c r="E21" s="53"/>
      <c r="F21" s="53"/>
    </row>
    <row r="22" spans="1:6" ht="15" customHeight="1" x14ac:dyDescent="0.25">
      <c r="A22" s="9" t="s">
        <v>23</v>
      </c>
      <c r="B22" s="14">
        <v>22</v>
      </c>
      <c r="C22" s="12">
        <v>0</v>
      </c>
      <c r="D22" s="12">
        <v>0</v>
      </c>
      <c r="E22" s="53"/>
      <c r="F22" s="53"/>
    </row>
    <row r="23" spans="1:6" ht="15" customHeight="1" x14ac:dyDescent="0.25">
      <c r="A23" s="16" t="s">
        <v>24</v>
      </c>
      <c r="B23" s="17"/>
      <c r="C23" s="18">
        <f>C5+C14</f>
        <v>122760</v>
      </c>
      <c r="D23" s="18">
        <f>D5+D14</f>
        <v>116100</v>
      </c>
      <c r="E23" s="53"/>
      <c r="F23" s="53"/>
    </row>
    <row r="24" spans="1:6" x14ac:dyDescent="0.25">
      <c r="A24" s="154"/>
      <c r="B24" s="19"/>
      <c r="C24" s="155"/>
      <c r="D24" s="155"/>
      <c r="E24" s="53"/>
      <c r="F24" s="53"/>
    </row>
    <row r="25" spans="1:6" x14ac:dyDescent="0.25">
      <c r="A25" s="154"/>
      <c r="B25" s="19"/>
      <c r="C25" s="155"/>
      <c r="D25" s="155"/>
      <c r="E25" s="53"/>
      <c r="F25" s="53"/>
    </row>
    <row r="26" spans="1:6" x14ac:dyDescent="0.25">
      <c r="A26" s="21" t="s">
        <v>247</v>
      </c>
      <c r="B26" s="19"/>
      <c r="C26" s="20"/>
      <c r="D26" s="20"/>
      <c r="E26" s="53"/>
      <c r="F26" s="53"/>
    </row>
    <row r="27" spans="1:6" x14ac:dyDescent="0.25">
      <c r="A27" s="21"/>
      <c r="B27" s="19"/>
      <c r="C27" s="20"/>
      <c r="D27" s="20"/>
      <c r="E27" s="53"/>
      <c r="F27" s="53"/>
    </row>
    <row r="28" spans="1:6" x14ac:dyDescent="0.25">
      <c r="A28" s="148" t="s">
        <v>26</v>
      </c>
      <c r="B28" s="150" t="s">
        <v>2</v>
      </c>
      <c r="C28" s="152" t="s">
        <v>3</v>
      </c>
      <c r="D28" s="152"/>
      <c r="E28" s="53"/>
      <c r="F28" s="53"/>
    </row>
    <row r="29" spans="1:6" ht="25.5" x14ac:dyDescent="0.25">
      <c r="A29" s="149"/>
      <c r="B29" s="151"/>
      <c r="C29" s="2" t="s">
        <v>4</v>
      </c>
      <c r="D29" s="2" t="s">
        <v>5</v>
      </c>
      <c r="E29" s="53"/>
      <c r="F29" s="53"/>
    </row>
    <row r="30" spans="1:6" x14ac:dyDescent="0.25">
      <c r="A30" s="22" t="s">
        <v>27</v>
      </c>
      <c r="B30" s="23"/>
      <c r="C30" s="24">
        <f>SUM(C31:C36)</f>
        <v>74020</v>
      </c>
      <c r="D30" s="24">
        <f>SUM(D31:D36)</f>
        <v>70945</v>
      </c>
      <c r="E30" s="53"/>
      <c r="F30" s="53"/>
    </row>
    <row r="31" spans="1:6" x14ac:dyDescent="0.25">
      <c r="A31" s="25" t="s">
        <v>28</v>
      </c>
      <c r="B31" s="26">
        <v>28</v>
      </c>
      <c r="C31" s="27">
        <v>3707</v>
      </c>
      <c r="D31" s="136">
        <v>3707</v>
      </c>
      <c r="E31" s="53"/>
      <c r="F31" s="53"/>
    </row>
    <row r="32" spans="1:6" x14ac:dyDescent="0.25">
      <c r="A32" s="25" t="s">
        <v>29</v>
      </c>
      <c r="B32" s="26">
        <v>28</v>
      </c>
      <c r="C32" s="27">
        <v>38412</v>
      </c>
      <c r="D32" s="136">
        <v>38412</v>
      </c>
      <c r="E32" s="53"/>
      <c r="F32" s="53"/>
    </row>
    <row r="33" spans="1:6" x14ac:dyDescent="0.25">
      <c r="A33" s="25" t="s">
        <v>30</v>
      </c>
      <c r="B33" s="26">
        <v>30</v>
      </c>
      <c r="C33" s="27">
        <v>31901</v>
      </c>
      <c r="D33" s="136">
        <v>28826</v>
      </c>
      <c r="E33" s="53"/>
      <c r="F33" s="53"/>
    </row>
    <row r="34" spans="1:6" x14ac:dyDescent="0.25">
      <c r="A34" s="25" t="s">
        <v>31</v>
      </c>
      <c r="B34" s="26"/>
      <c r="C34" s="137">
        <v>0</v>
      </c>
      <c r="D34" s="137">
        <v>0</v>
      </c>
      <c r="E34" s="53"/>
      <c r="F34" s="53"/>
    </row>
    <row r="35" spans="1:6" ht="24" x14ac:dyDescent="0.25">
      <c r="A35" s="28" t="s">
        <v>32</v>
      </c>
      <c r="B35" s="26"/>
      <c r="C35" s="137">
        <v>0</v>
      </c>
      <c r="D35" s="137">
        <v>0</v>
      </c>
      <c r="E35" s="53"/>
      <c r="F35" s="53"/>
    </row>
    <row r="36" spans="1:6" ht="26.25" customHeight="1" x14ac:dyDescent="0.25">
      <c r="A36" s="28" t="s">
        <v>33</v>
      </c>
      <c r="B36" s="26"/>
      <c r="C36" s="137">
        <v>0</v>
      </c>
      <c r="D36" s="137">
        <v>0</v>
      </c>
      <c r="E36" s="53"/>
      <c r="F36" s="53"/>
    </row>
    <row r="37" spans="1:6" x14ac:dyDescent="0.25">
      <c r="A37" s="22" t="s">
        <v>34</v>
      </c>
      <c r="B37" s="23"/>
      <c r="C37" s="24">
        <f>C38+C48</f>
        <v>48740</v>
      </c>
      <c r="D37" s="24">
        <f>D38+D48</f>
        <v>45155</v>
      </c>
      <c r="E37" s="53"/>
      <c r="F37" s="53"/>
    </row>
    <row r="38" spans="1:6" x14ac:dyDescent="0.25">
      <c r="A38" s="29" t="s">
        <v>35</v>
      </c>
      <c r="B38" s="30"/>
      <c r="C38" s="31">
        <f>SUM(C39:C47)</f>
        <v>12900</v>
      </c>
      <c r="D38" s="31">
        <f>SUM(D39:D47)</f>
        <v>20030</v>
      </c>
      <c r="E38" s="53"/>
      <c r="F38" s="53"/>
    </row>
    <row r="39" spans="1:6" x14ac:dyDescent="0.25">
      <c r="A39" s="25" t="s">
        <v>36</v>
      </c>
      <c r="B39" s="32" t="s">
        <v>37</v>
      </c>
      <c r="C39" s="27">
        <v>794</v>
      </c>
      <c r="D39" s="27">
        <v>1115</v>
      </c>
      <c r="E39" s="53"/>
      <c r="F39" s="53"/>
    </row>
    <row r="40" spans="1:6" x14ac:dyDescent="0.25">
      <c r="A40" s="25" t="s">
        <v>38</v>
      </c>
      <c r="B40" s="26">
        <v>32</v>
      </c>
      <c r="C40" s="27">
        <v>4657</v>
      </c>
      <c r="D40" s="27">
        <v>7561</v>
      </c>
      <c r="E40" s="53"/>
      <c r="F40" s="53"/>
    </row>
    <row r="41" spans="1:6" x14ac:dyDescent="0.25">
      <c r="A41" s="25" t="s">
        <v>39</v>
      </c>
      <c r="B41" s="26">
        <v>36</v>
      </c>
      <c r="C41" s="27">
        <v>4699</v>
      </c>
      <c r="D41" s="27">
        <v>7302</v>
      </c>
      <c r="E41" s="53"/>
      <c r="F41" s="53"/>
    </row>
    <row r="42" spans="1:6" x14ac:dyDescent="0.25">
      <c r="A42" s="25" t="s">
        <v>40</v>
      </c>
      <c r="B42" s="26">
        <v>35.39</v>
      </c>
      <c r="C42" s="27">
        <v>1251</v>
      </c>
      <c r="D42" s="27">
        <v>1116</v>
      </c>
      <c r="E42" s="53"/>
      <c r="F42" s="53"/>
    </row>
    <row r="43" spans="1:6" x14ac:dyDescent="0.25">
      <c r="A43" s="25" t="s">
        <v>41</v>
      </c>
      <c r="B43" s="26"/>
      <c r="C43" s="33">
        <v>21</v>
      </c>
      <c r="D43" s="33">
        <v>21</v>
      </c>
      <c r="E43" s="53"/>
      <c r="F43" s="53"/>
    </row>
    <row r="44" spans="1:6" x14ac:dyDescent="0.25">
      <c r="A44" s="25" t="s">
        <v>42</v>
      </c>
      <c r="B44" s="26"/>
      <c r="C44" s="137">
        <v>0</v>
      </c>
      <c r="D44" s="137">
        <v>0</v>
      </c>
      <c r="E44" s="53"/>
      <c r="F44" s="53"/>
    </row>
    <row r="45" spans="1:6" x14ac:dyDescent="0.25">
      <c r="A45" s="25" t="s">
        <v>43</v>
      </c>
      <c r="B45" s="26">
        <v>10</v>
      </c>
      <c r="C45" s="27">
        <v>1478</v>
      </c>
      <c r="D45" s="27">
        <v>2915</v>
      </c>
      <c r="E45" s="53"/>
      <c r="F45" s="53"/>
    </row>
    <row r="46" spans="1:6" x14ac:dyDescent="0.25">
      <c r="A46" s="25" t="s">
        <v>44</v>
      </c>
      <c r="B46" s="26">
        <v>35</v>
      </c>
      <c r="C46" s="137">
        <v>0</v>
      </c>
      <c r="D46" s="137">
        <v>0</v>
      </c>
      <c r="E46" s="53"/>
      <c r="F46" s="53"/>
    </row>
    <row r="47" spans="1:6" x14ac:dyDescent="0.25">
      <c r="A47" s="25" t="s">
        <v>45</v>
      </c>
      <c r="B47" s="26"/>
      <c r="C47" s="137">
        <v>0</v>
      </c>
      <c r="D47" s="137">
        <v>0</v>
      </c>
      <c r="E47" s="53"/>
      <c r="F47" s="53"/>
    </row>
    <row r="48" spans="1:6" x14ac:dyDescent="0.25">
      <c r="A48" s="34" t="s">
        <v>46</v>
      </c>
      <c r="B48" s="35"/>
      <c r="C48" s="24">
        <f>SUM(C49:C59)</f>
        <v>35840</v>
      </c>
      <c r="D48" s="24">
        <f>SUM(D49:D59)</f>
        <v>25125</v>
      </c>
      <c r="E48" s="53"/>
      <c r="F48" s="53"/>
    </row>
    <row r="49" spans="1:6" ht="24" x14ac:dyDescent="0.25">
      <c r="A49" s="28" t="s">
        <v>47</v>
      </c>
      <c r="B49" s="26">
        <v>37</v>
      </c>
      <c r="C49" s="27">
        <v>17107</v>
      </c>
      <c r="D49" s="27">
        <v>9538</v>
      </c>
      <c r="E49" s="53"/>
      <c r="F49" s="53"/>
    </row>
    <row r="50" spans="1:6" x14ac:dyDescent="0.25">
      <c r="A50" s="25" t="s">
        <v>48</v>
      </c>
      <c r="B50" s="26">
        <v>6.27</v>
      </c>
      <c r="C50" s="27">
        <v>997</v>
      </c>
      <c r="D50" s="27">
        <v>1524</v>
      </c>
      <c r="E50" s="53"/>
      <c r="F50" s="53"/>
    </row>
    <row r="51" spans="1:6" x14ac:dyDescent="0.25">
      <c r="A51" s="25" t="s">
        <v>49</v>
      </c>
      <c r="B51" s="26">
        <v>32</v>
      </c>
      <c r="C51" s="27">
        <v>3170</v>
      </c>
      <c r="D51" s="27">
        <v>3441</v>
      </c>
      <c r="E51" s="53"/>
      <c r="F51" s="53"/>
    </row>
    <row r="52" spans="1:6" x14ac:dyDescent="0.25">
      <c r="A52" s="25" t="s">
        <v>50</v>
      </c>
      <c r="B52" s="26">
        <v>34.380000000000003</v>
      </c>
      <c r="C52" s="27">
        <v>948</v>
      </c>
      <c r="D52" s="27">
        <v>850</v>
      </c>
      <c r="E52" s="53"/>
      <c r="F52" s="53"/>
    </row>
    <row r="53" spans="1:6" x14ac:dyDescent="0.25">
      <c r="A53" s="25" t="s">
        <v>51</v>
      </c>
      <c r="B53" s="26">
        <v>33</v>
      </c>
      <c r="C53" s="27">
        <v>200</v>
      </c>
      <c r="D53" s="27">
        <v>1200</v>
      </c>
      <c r="E53" s="53"/>
      <c r="F53" s="53"/>
    </row>
    <row r="54" spans="1:6" x14ac:dyDescent="0.25">
      <c r="A54" s="25" t="s">
        <v>52</v>
      </c>
      <c r="B54" s="26">
        <v>10</v>
      </c>
      <c r="C54" s="27">
        <v>5368</v>
      </c>
      <c r="D54" s="27">
        <v>3962</v>
      </c>
      <c r="E54" s="53"/>
      <c r="F54" s="53"/>
    </row>
    <row r="55" spans="1:6" x14ac:dyDescent="0.25">
      <c r="A55" s="25" t="s">
        <v>53</v>
      </c>
      <c r="B55" s="26">
        <v>35.39</v>
      </c>
      <c r="C55" s="138">
        <v>184</v>
      </c>
      <c r="D55" s="137">
        <v>0</v>
      </c>
      <c r="E55" s="53"/>
      <c r="F55" s="53"/>
    </row>
    <row r="56" spans="1:6" x14ac:dyDescent="0.25">
      <c r="A56" s="25" t="s">
        <v>54</v>
      </c>
      <c r="B56" s="26">
        <v>35</v>
      </c>
      <c r="C56" s="139">
        <v>0</v>
      </c>
      <c r="D56" s="137">
        <v>0</v>
      </c>
      <c r="E56" s="53"/>
      <c r="F56" s="53"/>
    </row>
    <row r="57" spans="1:6" x14ac:dyDescent="0.25">
      <c r="A57" s="25" t="s">
        <v>45</v>
      </c>
      <c r="B57" s="26">
        <v>41</v>
      </c>
      <c r="C57" s="140">
        <v>1179</v>
      </c>
      <c r="D57" s="137">
        <v>0</v>
      </c>
      <c r="E57" s="53"/>
      <c r="F57" s="53"/>
    </row>
    <row r="58" spans="1:6" x14ac:dyDescent="0.25">
      <c r="A58" s="28" t="s">
        <v>55</v>
      </c>
      <c r="B58" s="26">
        <v>36</v>
      </c>
      <c r="C58" s="27">
        <v>6687</v>
      </c>
      <c r="D58" s="27">
        <v>4610</v>
      </c>
      <c r="E58" s="53"/>
      <c r="F58" s="53"/>
    </row>
    <row r="59" spans="1:6" ht="24" x14ac:dyDescent="0.25">
      <c r="A59" s="28" t="s">
        <v>56</v>
      </c>
      <c r="B59" s="26"/>
      <c r="C59" s="137">
        <v>0</v>
      </c>
      <c r="D59" s="137">
        <v>0</v>
      </c>
      <c r="E59" s="53"/>
      <c r="F59" s="53"/>
    </row>
    <row r="60" spans="1:6" x14ac:dyDescent="0.25">
      <c r="A60" s="16" t="s">
        <v>57</v>
      </c>
      <c r="B60" s="17"/>
      <c r="C60" s="36">
        <f>C30+C37</f>
        <v>122760</v>
      </c>
      <c r="D60" s="18">
        <f>D30+D37</f>
        <v>116100</v>
      </c>
    </row>
    <row r="71" spans="1:2" x14ac:dyDescent="0.25">
      <c r="A71" s="76" t="s">
        <v>58</v>
      </c>
    </row>
    <row r="73" spans="1:2" x14ac:dyDescent="0.25">
      <c r="B73" s="141">
        <f>C60-C23</f>
        <v>0</v>
      </c>
    </row>
  </sheetData>
  <mergeCells count="10">
    <mergeCell ref="A28:A29"/>
    <mergeCell ref="B28:B29"/>
    <mergeCell ref="C28:D28"/>
    <mergeCell ref="A1:D1"/>
    <mergeCell ref="A2:A3"/>
    <mergeCell ref="B2:B3"/>
    <mergeCell ref="C2:D2"/>
    <mergeCell ref="A24:A25"/>
    <mergeCell ref="C24:C25"/>
    <mergeCell ref="D24:D25"/>
  </mergeCells>
  <pageMargins left="0.70866141732283472" right="0.70866141732283472" top="0.74803149606299213" bottom="0.74803149606299213" header="0.31496062992125984" footer="0.31496062992125984"/>
  <pageSetup paperSize="9" scale="99" fitToHeight="0" orientation="portrait" r:id="rId1"/>
  <headerFooter>
    <oddHeader>&amp;L&amp;"Lato Light,Standardowy"&amp;8&amp;KE73E2ARoczne jednostkowe sprawozdanie finansowe Ailleron SA za okres od 1 stycznia 2018 r. do 31 grudnia 2018 r.</oddHeader>
    <oddFooter>&amp;C&amp;P</oddFooter>
  </headerFooter>
  <rowBreaks count="1" manualBreakCount="1">
    <brk id="24" max="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AAC84-E009-49F5-B6B7-1C0A7B1E18FB}">
  <sheetPr>
    <tabColor rgb="FF92D050"/>
    <pageSetUpPr fitToPage="1"/>
  </sheetPr>
  <dimension ref="A1:K78"/>
  <sheetViews>
    <sheetView showGridLines="0" view="pageBreakPreview" zoomScale="80" zoomScaleNormal="100" zoomScaleSheetLayoutView="80" workbookViewId="0">
      <selection activeCell="F70" sqref="F70"/>
    </sheetView>
  </sheetViews>
  <sheetFormatPr defaultRowHeight="15" x14ac:dyDescent="0.25"/>
  <cols>
    <col min="1" max="1" width="57" style="1" customWidth="1"/>
    <col min="2" max="2" width="8.5703125" style="1" customWidth="1"/>
    <col min="3" max="4" width="13.5703125" style="1" customWidth="1"/>
    <col min="5" max="16384" width="9.140625" style="1"/>
  </cols>
  <sheetData>
    <row r="1" spans="1:11" ht="54" customHeight="1" x14ac:dyDescent="0.25">
      <c r="A1" s="161" t="s">
        <v>248</v>
      </c>
      <c r="B1" s="161"/>
      <c r="C1" s="161"/>
      <c r="D1" s="161"/>
    </row>
    <row r="2" spans="1:11" ht="12.75" customHeight="1" x14ac:dyDescent="0.25">
      <c r="A2" s="156" t="s">
        <v>249</v>
      </c>
      <c r="B2" s="150" t="s">
        <v>2</v>
      </c>
      <c r="C2" s="159" t="s">
        <v>61</v>
      </c>
      <c r="D2" s="159"/>
    </row>
    <row r="3" spans="1:11" ht="39.75" customHeight="1" x14ac:dyDescent="0.25">
      <c r="A3" s="156"/>
      <c r="B3" s="151"/>
      <c r="C3" s="41" t="s">
        <v>62</v>
      </c>
      <c r="D3" s="41" t="s">
        <v>63</v>
      </c>
    </row>
    <row r="4" spans="1:11" x14ac:dyDescent="0.25">
      <c r="A4" s="42" t="s">
        <v>64</v>
      </c>
      <c r="B4" s="42"/>
      <c r="C4" s="43"/>
      <c r="D4" s="43"/>
    </row>
    <row r="5" spans="1:11" x14ac:dyDescent="0.25">
      <c r="A5" s="44" t="s">
        <v>65</v>
      </c>
      <c r="B5" s="45" t="s">
        <v>66</v>
      </c>
      <c r="C5" s="46">
        <f>SUM(C6:C8)</f>
        <v>108692</v>
      </c>
      <c r="D5" s="46">
        <f>SUM(D6:D8)</f>
        <v>96643</v>
      </c>
    </row>
    <row r="6" spans="1:11" x14ac:dyDescent="0.25">
      <c r="A6" s="48" t="s">
        <v>67</v>
      </c>
      <c r="B6" s="48"/>
      <c r="C6" s="137">
        <v>0</v>
      </c>
      <c r="D6" s="137">
        <v>0</v>
      </c>
    </row>
    <row r="7" spans="1:11" x14ac:dyDescent="0.25">
      <c r="A7" s="48" t="s">
        <v>68</v>
      </c>
      <c r="B7" s="48"/>
      <c r="C7" s="49">
        <v>98486</v>
      </c>
      <c r="D7" s="49">
        <v>87132</v>
      </c>
    </row>
    <row r="8" spans="1:11" x14ac:dyDescent="0.25">
      <c r="A8" s="48" t="s">
        <v>69</v>
      </c>
      <c r="B8" s="48"/>
      <c r="C8" s="49">
        <v>10206</v>
      </c>
      <c r="D8" s="49">
        <v>9511</v>
      </c>
    </row>
    <row r="9" spans="1:11" x14ac:dyDescent="0.25">
      <c r="A9" s="50" t="s">
        <v>70</v>
      </c>
      <c r="B9" s="50"/>
      <c r="C9" s="46">
        <f>SUM(C10:C12)</f>
        <v>80404</v>
      </c>
      <c r="D9" s="46">
        <f>SUM(D10:D12)</f>
        <v>67073</v>
      </c>
      <c r="K9" s="51"/>
    </row>
    <row r="10" spans="1:11" x14ac:dyDescent="0.25">
      <c r="A10" s="48" t="s">
        <v>71</v>
      </c>
      <c r="B10" s="48"/>
      <c r="C10" s="137">
        <v>0</v>
      </c>
      <c r="D10" s="137">
        <v>0</v>
      </c>
    </row>
    <row r="11" spans="1:11" x14ac:dyDescent="0.25">
      <c r="A11" s="48" t="s">
        <v>72</v>
      </c>
      <c r="B11" s="48"/>
      <c r="C11" s="49">
        <v>71309</v>
      </c>
      <c r="D11" s="49">
        <v>58531</v>
      </c>
      <c r="F11" s="53"/>
    </row>
    <row r="12" spans="1:11" x14ac:dyDescent="0.25">
      <c r="A12" s="48" t="s">
        <v>73</v>
      </c>
      <c r="B12" s="48"/>
      <c r="C12" s="49">
        <v>9095</v>
      </c>
      <c r="D12" s="49">
        <v>8542</v>
      </c>
    </row>
    <row r="13" spans="1:11" x14ac:dyDescent="0.25">
      <c r="A13" s="44" t="s">
        <v>74</v>
      </c>
      <c r="B13" s="44"/>
      <c r="C13" s="46">
        <f>C5-C9</f>
        <v>28288</v>
      </c>
      <c r="D13" s="46">
        <f>D5-D9</f>
        <v>29570</v>
      </c>
    </row>
    <row r="14" spans="1:11" x14ac:dyDescent="0.25">
      <c r="A14" s="48" t="s">
        <v>75</v>
      </c>
      <c r="B14" s="48"/>
      <c r="C14" s="49">
        <v>15376</v>
      </c>
      <c r="D14" s="49">
        <v>12591</v>
      </c>
    </row>
    <row r="15" spans="1:11" x14ac:dyDescent="0.25">
      <c r="A15" s="48" t="s">
        <v>76</v>
      </c>
      <c r="B15" s="48"/>
      <c r="C15" s="49">
        <v>9701</v>
      </c>
      <c r="D15" s="49">
        <v>8131</v>
      </c>
    </row>
    <row r="16" spans="1:11" x14ac:dyDescent="0.25">
      <c r="A16" s="48" t="s">
        <v>77</v>
      </c>
      <c r="B16" s="54">
        <v>9</v>
      </c>
      <c r="C16" s="55">
        <v>159</v>
      </c>
      <c r="D16" s="55">
        <v>57</v>
      </c>
    </row>
    <row r="17" spans="1:5" x14ac:dyDescent="0.25">
      <c r="A17" s="48" t="s">
        <v>78</v>
      </c>
      <c r="B17" s="54">
        <v>9</v>
      </c>
      <c r="C17" s="55">
        <v>151</v>
      </c>
      <c r="D17" s="55">
        <v>48</v>
      </c>
    </row>
    <row r="18" spans="1:5" x14ac:dyDescent="0.25">
      <c r="A18" s="44" t="s">
        <v>79</v>
      </c>
      <c r="B18" s="45"/>
      <c r="C18" s="46">
        <f>C13-C14-C15+C16-C17</f>
        <v>3219</v>
      </c>
      <c r="D18" s="46">
        <f>D13-D14-D15+D16-D17</f>
        <v>8857</v>
      </c>
      <c r="E18" s="53"/>
    </row>
    <row r="19" spans="1:5" x14ac:dyDescent="0.25">
      <c r="A19" s="48" t="s">
        <v>80</v>
      </c>
      <c r="B19" s="54">
        <v>7</v>
      </c>
      <c r="C19" s="55">
        <v>55</v>
      </c>
      <c r="D19" s="55">
        <v>172</v>
      </c>
    </row>
    <row r="20" spans="1:5" x14ac:dyDescent="0.25">
      <c r="A20" s="48" t="s">
        <v>81</v>
      </c>
      <c r="B20" s="54">
        <v>8</v>
      </c>
      <c r="C20" s="55">
        <v>377</v>
      </c>
      <c r="D20" s="55">
        <v>877</v>
      </c>
    </row>
    <row r="21" spans="1:5" x14ac:dyDescent="0.25">
      <c r="A21" s="48" t="s">
        <v>82</v>
      </c>
      <c r="B21" s="54"/>
      <c r="C21" s="137">
        <v>0</v>
      </c>
      <c r="D21" s="137">
        <v>0</v>
      </c>
    </row>
    <row r="22" spans="1:5" x14ac:dyDescent="0.25">
      <c r="A22" s="48" t="s">
        <v>83</v>
      </c>
      <c r="B22" s="54"/>
      <c r="C22" s="137">
        <v>0</v>
      </c>
      <c r="D22" s="137">
        <v>0</v>
      </c>
    </row>
    <row r="23" spans="1:5" x14ac:dyDescent="0.25">
      <c r="A23" s="50" t="s">
        <v>84</v>
      </c>
      <c r="B23" s="57"/>
      <c r="C23" s="46">
        <f>C18+C19-C20</f>
        <v>2897</v>
      </c>
      <c r="D23" s="46">
        <f>D18+D19-D20</f>
        <v>8152</v>
      </c>
    </row>
    <row r="24" spans="1:5" x14ac:dyDescent="0.25">
      <c r="A24" s="48"/>
      <c r="B24" s="54"/>
      <c r="C24" s="55"/>
      <c r="D24" s="55"/>
    </row>
    <row r="25" spans="1:5" x14ac:dyDescent="0.25">
      <c r="A25" s="50" t="s">
        <v>85</v>
      </c>
      <c r="B25" s="57">
        <v>10</v>
      </c>
      <c r="C25" s="58">
        <f>SUM(C26:C27)</f>
        <v>104</v>
      </c>
      <c r="D25" s="58">
        <f>SUM(D26:D27)</f>
        <v>-145</v>
      </c>
    </row>
    <row r="26" spans="1:5" x14ac:dyDescent="0.25">
      <c r="A26" s="48" t="s">
        <v>86</v>
      </c>
      <c r="B26" s="48"/>
      <c r="C26" s="55">
        <v>749</v>
      </c>
      <c r="D26" s="55">
        <v>337</v>
      </c>
    </row>
    <row r="27" spans="1:5" x14ac:dyDescent="0.25">
      <c r="A27" s="48" t="s">
        <v>87</v>
      </c>
      <c r="B27" s="48"/>
      <c r="C27" s="55">
        <v>-645</v>
      </c>
      <c r="D27" s="55">
        <v>-482</v>
      </c>
    </row>
    <row r="28" spans="1:5" x14ac:dyDescent="0.25">
      <c r="A28" s="50" t="s">
        <v>88</v>
      </c>
      <c r="B28" s="59">
        <v>13</v>
      </c>
      <c r="C28" s="46">
        <f>C23-C25</f>
        <v>2793</v>
      </c>
      <c r="D28" s="46">
        <f>D23-D25</f>
        <v>8297</v>
      </c>
    </row>
    <row r="29" spans="1:5" x14ac:dyDescent="0.25">
      <c r="A29" s="60" t="s">
        <v>89</v>
      </c>
      <c r="B29" s="59">
        <v>11</v>
      </c>
      <c r="C29" s="58"/>
      <c r="D29" s="58"/>
    </row>
    <row r="30" spans="1:5" x14ac:dyDescent="0.25">
      <c r="A30" s="50" t="s">
        <v>90</v>
      </c>
      <c r="B30" s="59">
        <v>11</v>
      </c>
      <c r="C30" s="12">
        <v>0</v>
      </c>
      <c r="D30" s="12">
        <v>0</v>
      </c>
    </row>
    <row r="31" spans="1:5" x14ac:dyDescent="0.25">
      <c r="A31" s="16" t="s">
        <v>91</v>
      </c>
      <c r="B31" s="16"/>
      <c r="C31" s="36">
        <f>C28</f>
        <v>2793</v>
      </c>
      <c r="D31" s="18">
        <f>D28</f>
        <v>8297</v>
      </c>
    </row>
    <row r="32" spans="1:5" x14ac:dyDescent="0.25">
      <c r="A32" s="62"/>
      <c r="B32" s="62"/>
      <c r="C32" s="33"/>
      <c r="D32" s="33"/>
    </row>
    <row r="33" spans="1:4" ht="44.25" customHeight="1" x14ac:dyDescent="0.25">
      <c r="A33" s="161" t="s">
        <v>250</v>
      </c>
      <c r="B33" s="161"/>
      <c r="C33" s="161"/>
      <c r="D33" s="161"/>
    </row>
    <row r="34" spans="1:4" x14ac:dyDescent="0.25">
      <c r="A34" s="156" t="s">
        <v>249</v>
      </c>
      <c r="B34" s="157" t="s">
        <v>2</v>
      </c>
      <c r="C34" s="159" t="s">
        <v>61</v>
      </c>
      <c r="D34" s="159"/>
    </row>
    <row r="35" spans="1:4" ht="36" x14ac:dyDescent="0.25">
      <c r="A35" s="156"/>
      <c r="B35" s="158"/>
      <c r="C35" s="41" t="str">
        <f>C3</f>
        <v>Okres zakończony 31/12/2018</v>
      </c>
      <c r="D35" s="41" t="str">
        <f>D3</f>
        <v>Okres zakończony 31/12/2017</v>
      </c>
    </row>
    <row r="36" spans="1:4" x14ac:dyDescent="0.25">
      <c r="A36" s="64" t="s">
        <v>93</v>
      </c>
      <c r="B36" s="64"/>
      <c r="C36" s="65">
        <f>C31</f>
        <v>2793</v>
      </c>
      <c r="D36" s="65">
        <f>D31</f>
        <v>8297</v>
      </c>
    </row>
    <row r="37" spans="1:4" x14ac:dyDescent="0.25">
      <c r="A37" s="48" t="s">
        <v>94</v>
      </c>
      <c r="B37" s="48"/>
      <c r="C37" s="142">
        <f>C31</f>
        <v>2793</v>
      </c>
      <c r="D37" s="142">
        <f>D31</f>
        <v>8297</v>
      </c>
    </row>
    <row r="38" spans="1:4" x14ac:dyDescent="0.25">
      <c r="A38" s="64" t="s">
        <v>95</v>
      </c>
      <c r="B38" s="64"/>
      <c r="C38" s="143">
        <v>0</v>
      </c>
      <c r="D38" s="143">
        <v>0</v>
      </c>
    </row>
    <row r="39" spans="1:4" x14ac:dyDescent="0.25">
      <c r="A39" s="48" t="s">
        <v>97</v>
      </c>
      <c r="B39" s="54">
        <v>14</v>
      </c>
      <c r="C39" s="160"/>
      <c r="D39" s="160"/>
    </row>
    <row r="40" spans="1:4" x14ac:dyDescent="0.25">
      <c r="A40" s="48" t="s">
        <v>98</v>
      </c>
      <c r="B40" s="48"/>
      <c r="C40" s="160"/>
      <c r="D40" s="160"/>
    </row>
    <row r="41" spans="1:4" x14ac:dyDescent="0.25">
      <c r="A41" s="48" t="s">
        <v>99</v>
      </c>
      <c r="B41" s="48"/>
      <c r="C41" s="55"/>
      <c r="D41" s="55"/>
    </row>
    <row r="42" spans="1:4" x14ac:dyDescent="0.25">
      <c r="A42" s="48" t="s">
        <v>100</v>
      </c>
      <c r="B42" s="48"/>
      <c r="C42" s="68">
        <f>C37/12355504*1000</f>
        <v>0.22605310151653871</v>
      </c>
      <c r="D42" s="68">
        <f>D37/12355504*1000</f>
        <v>0.67152258620935257</v>
      </c>
    </row>
    <row r="43" spans="1:4" x14ac:dyDescent="0.25">
      <c r="A43" s="48" t="s">
        <v>101</v>
      </c>
      <c r="B43" s="48"/>
      <c r="C43" s="69">
        <f>C42</f>
        <v>0.22605310151653871</v>
      </c>
      <c r="D43" s="69">
        <f>D42</f>
        <v>0.67152258620935257</v>
      </c>
    </row>
    <row r="44" spans="1:4" x14ac:dyDescent="0.25">
      <c r="A44" s="48" t="s">
        <v>102</v>
      </c>
      <c r="B44" s="48"/>
      <c r="C44" s="55"/>
      <c r="D44" s="55"/>
    </row>
    <row r="45" spans="1:4" x14ac:dyDescent="0.25">
      <c r="A45" s="48" t="s">
        <v>100</v>
      </c>
      <c r="B45" s="48"/>
      <c r="C45" s="69">
        <f>C43</f>
        <v>0.22605310151653871</v>
      </c>
      <c r="D45" s="69">
        <f>D43</f>
        <v>0.67152258620935257</v>
      </c>
    </row>
    <row r="46" spans="1:4" ht="17.25" customHeight="1" x14ac:dyDescent="0.25">
      <c r="A46" s="64" t="s">
        <v>101</v>
      </c>
      <c r="B46" s="64"/>
      <c r="C46" s="70">
        <f>C45</f>
        <v>0.22605310151653871</v>
      </c>
      <c r="D46" s="70">
        <f>D45</f>
        <v>0.67152258620935257</v>
      </c>
    </row>
    <row r="47" spans="1:4" x14ac:dyDescent="0.25">
      <c r="A47" s="71"/>
      <c r="B47" s="71"/>
      <c r="C47" s="179"/>
      <c r="D47" s="179"/>
    </row>
    <row r="48" spans="1:4" x14ac:dyDescent="0.25">
      <c r="A48" s="72" t="s">
        <v>103</v>
      </c>
      <c r="B48" s="72"/>
      <c r="C48" s="160"/>
      <c r="D48" s="160"/>
    </row>
    <row r="49" spans="1:4" ht="22.5" x14ac:dyDescent="0.25">
      <c r="A49" s="73" t="s">
        <v>104</v>
      </c>
      <c r="B49" s="73"/>
      <c r="C49" s="55"/>
      <c r="D49" s="55"/>
    </row>
    <row r="50" spans="1:4" x14ac:dyDescent="0.25">
      <c r="A50" s="48" t="s">
        <v>105</v>
      </c>
      <c r="B50" s="48"/>
      <c r="C50" s="137">
        <v>0</v>
      </c>
      <c r="D50" s="137">
        <v>0</v>
      </c>
    </row>
    <row r="51" spans="1:4" x14ac:dyDescent="0.25">
      <c r="A51" s="48" t="s">
        <v>106</v>
      </c>
      <c r="B51" s="48"/>
      <c r="C51" s="137">
        <v>0</v>
      </c>
      <c r="D51" s="137">
        <v>0</v>
      </c>
    </row>
    <row r="52" spans="1:4" x14ac:dyDescent="0.25">
      <c r="A52" s="48" t="s">
        <v>107</v>
      </c>
      <c r="B52" s="48"/>
      <c r="C52" s="137">
        <v>0</v>
      </c>
      <c r="D52" s="137">
        <v>0</v>
      </c>
    </row>
    <row r="53" spans="1:4" x14ac:dyDescent="0.25">
      <c r="A53" s="48" t="s">
        <v>108</v>
      </c>
      <c r="B53" s="48"/>
      <c r="C53" s="143">
        <v>0</v>
      </c>
      <c r="D53" s="143">
        <v>0</v>
      </c>
    </row>
    <row r="54" spans="1:4" x14ac:dyDescent="0.25">
      <c r="A54" s="74"/>
      <c r="B54" s="74"/>
      <c r="C54" s="137">
        <v>0</v>
      </c>
      <c r="D54" s="137">
        <v>0</v>
      </c>
    </row>
    <row r="55" spans="1:4" ht="22.5" x14ac:dyDescent="0.25">
      <c r="A55" s="73" t="s">
        <v>109</v>
      </c>
      <c r="B55" s="73"/>
      <c r="C55" s="55"/>
      <c r="D55" s="55"/>
    </row>
    <row r="56" spans="1:4" x14ac:dyDescent="0.25">
      <c r="A56" s="48" t="s">
        <v>110</v>
      </c>
      <c r="B56" s="48"/>
      <c r="C56" s="137">
        <v>0</v>
      </c>
      <c r="D56" s="137">
        <v>0</v>
      </c>
    </row>
    <row r="57" spans="1:4" x14ac:dyDescent="0.25">
      <c r="A57" s="48" t="s">
        <v>112</v>
      </c>
      <c r="B57" s="48"/>
      <c r="C57" s="137">
        <v>0</v>
      </c>
      <c r="D57" s="137">
        <v>0</v>
      </c>
    </row>
    <row r="58" spans="1:4" ht="22.5" x14ac:dyDescent="0.25">
      <c r="A58" s="73" t="s">
        <v>113</v>
      </c>
      <c r="B58" s="48"/>
      <c r="C58" s="137">
        <v>0</v>
      </c>
      <c r="D58" s="137">
        <v>0</v>
      </c>
    </row>
    <row r="59" spans="1:4" x14ac:dyDescent="0.25">
      <c r="A59" s="64" t="s">
        <v>108</v>
      </c>
      <c r="B59" s="64"/>
      <c r="C59" s="70">
        <v>0</v>
      </c>
      <c r="D59" s="70">
        <v>0</v>
      </c>
    </row>
    <row r="60" spans="1:4" x14ac:dyDescent="0.25">
      <c r="A60" s="48"/>
      <c r="B60" s="48"/>
      <c r="C60" s="137">
        <v>0</v>
      </c>
      <c r="D60" s="137">
        <v>0</v>
      </c>
    </row>
    <row r="61" spans="1:4" x14ac:dyDescent="0.25">
      <c r="A61" s="48"/>
      <c r="B61" s="48"/>
      <c r="C61" s="70"/>
      <c r="D61" s="70"/>
    </row>
    <row r="62" spans="1:4" x14ac:dyDescent="0.25">
      <c r="A62" s="50" t="s">
        <v>115</v>
      </c>
      <c r="B62" s="50"/>
      <c r="C62" s="137">
        <v>0</v>
      </c>
      <c r="D62" s="137">
        <v>0</v>
      </c>
    </row>
    <row r="63" spans="1:4" x14ac:dyDescent="0.25">
      <c r="A63" s="16" t="s">
        <v>116</v>
      </c>
      <c r="B63" s="16"/>
      <c r="C63" s="18">
        <f>C37</f>
        <v>2793</v>
      </c>
      <c r="D63" s="18">
        <f>D37</f>
        <v>8297</v>
      </c>
    </row>
    <row r="72" spans="1:2" x14ac:dyDescent="0.25">
      <c r="A72" s="76"/>
      <c r="B72" s="76"/>
    </row>
    <row r="76" spans="1:2" x14ac:dyDescent="0.25">
      <c r="A76" s="38" t="str">
        <f>Bilans_j!A71</f>
        <v>Kraków, 30 kwietnia 2019 r.</v>
      </c>
      <c r="B76" s="76"/>
    </row>
    <row r="78" spans="1:2" x14ac:dyDescent="0.25">
      <c r="A78" s="76"/>
      <c r="B78" s="76"/>
    </row>
  </sheetData>
  <mergeCells count="12">
    <mergeCell ref="C39:C40"/>
    <mergeCell ref="D39:D40"/>
    <mergeCell ref="C47:C48"/>
    <mergeCell ref="D47:D48"/>
    <mergeCell ref="A1:D1"/>
    <mergeCell ref="A2:A3"/>
    <mergeCell ref="B2:B3"/>
    <mergeCell ref="C2:D2"/>
    <mergeCell ref="A33:D33"/>
    <mergeCell ref="A34:A35"/>
    <mergeCell ref="B34:B35"/>
    <mergeCell ref="C34:D34"/>
  </mergeCells>
  <pageMargins left="0.70866141732283472" right="0.70866141732283472" top="0.74803149606299213" bottom="0.74803149606299213" header="0.31496062992125984" footer="0.31496062992125984"/>
  <pageSetup paperSize="9" scale="94" fitToHeight="0" orientation="portrait" r:id="rId1"/>
  <headerFooter>
    <oddHeader>&amp;L&amp;"Lato Light,Standardowy"&amp;8&amp;KE73E2ARoczne jednostkowe sprawozdanie finansowe Ailleron SA za okres od 1 stycznia 2018 r. do 31 grudnia 2018 r.</oddHeader>
    <oddFooter>&amp;C&amp;P</oddFooter>
  </headerFooter>
  <rowBreaks count="1" manualBreakCount="1">
    <brk id="32" max="2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C78F4-F175-4993-8993-65DCA898A53E}">
  <sheetPr>
    <tabColor rgb="FF92D050"/>
    <pageSetUpPr fitToPage="1"/>
  </sheetPr>
  <dimension ref="A1:F81"/>
  <sheetViews>
    <sheetView showGridLines="0" view="pageBreakPreview" zoomScaleNormal="100" zoomScaleSheetLayoutView="100" workbookViewId="0">
      <selection activeCell="F70" sqref="F70"/>
    </sheetView>
  </sheetViews>
  <sheetFormatPr defaultRowHeight="15" x14ac:dyDescent="0.25"/>
  <cols>
    <col min="1" max="1" width="50.7109375" style="91" customWidth="1"/>
    <col min="2" max="2" width="14.42578125" style="1" customWidth="1"/>
    <col min="3" max="3" width="13.85546875" style="1" customWidth="1"/>
    <col min="4" max="16384" width="9.140625" style="1"/>
  </cols>
  <sheetData>
    <row r="1" spans="1:3" ht="51.75" customHeight="1" x14ac:dyDescent="0.25">
      <c r="A1" s="163" t="s">
        <v>251</v>
      </c>
      <c r="B1" s="163"/>
      <c r="C1" s="163"/>
    </row>
    <row r="2" spans="1:3" x14ac:dyDescent="0.25">
      <c r="A2" s="164"/>
      <c r="B2" s="165" t="s">
        <v>61</v>
      </c>
      <c r="C2" s="165"/>
    </row>
    <row r="3" spans="1:3" ht="36" x14ac:dyDescent="0.25">
      <c r="A3" s="164"/>
      <c r="B3" s="41" t="s">
        <v>62</v>
      </c>
      <c r="C3" s="41" t="s">
        <v>63</v>
      </c>
    </row>
    <row r="4" spans="1:3" x14ac:dyDescent="0.25">
      <c r="A4" s="77" t="s">
        <v>118</v>
      </c>
      <c r="B4" s="78"/>
      <c r="C4" s="78"/>
    </row>
    <row r="5" spans="1:3" x14ac:dyDescent="0.25">
      <c r="A5" s="79" t="s">
        <v>119</v>
      </c>
      <c r="B5" s="80">
        <f>RZIS_j!C63</f>
        <v>2793</v>
      </c>
      <c r="C5" s="81">
        <f>RZIS_j!D63</f>
        <v>8297</v>
      </c>
    </row>
    <row r="6" spans="1:3" x14ac:dyDescent="0.25">
      <c r="A6" s="82" t="s">
        <v>120</v>
      </c>
      <c r="B6" s="55">
        <v>104</v>
      </c>
      <c r="C6" s="55">
        <v>-145</v>
      </c>
    </row>
    <row r="7" spans="1:3" x14ac:dyDescent="0.25">
      <c r="A7" s="82" t="s">
        <v>121</v>
      </c>
      <c r="B7" s="137">
        <v>0</v>
      </c>
      <c r="C7" s="137">
        <v>0</v>
      </c>
    </row>
    <row r="8" spans="1:3" x14ac:dyDescent="0.25">
      <c r="A8" s="82" t="s">
        <v>122</v>
      </c>
      <c r="B8" s="55">
        <v>111</v>
      </c>
      <c r="C8" s="55">
        <v>120</v>
      </c>
    </row>
    <row r="9" spans="1:3" x14ac:dyDescent="0.25">
      <c r="A9" s="82" t="s">
        <v>123</v>
      </c>
      <c r="B9" s="140">
        <v>282</v>
      </c>
      <c r="C9" s="137">
        <v>0</v>
      </c>
    </row>
    <row r="10" spans="1:3" x14ac:dyDescent="0.25">
      <c r="A10" s="82" t="s">
        <v>124</v>
      </c>
      <c r="B10" s="55">
        <v>-183</v>
      </c>
      <c r="C10" s="55">
        <v>-17</v>
      </c>
    </row>
    <row r="11" spans="1:3" x14ac:dyDescent="0.25">
      <c r="A11" s="82" t="s">
        <v>125</v>
      </c>
      <c r="B11" s="55">
        <v>98</v>
      </c>
      <c r="C11" s="55">
        <v>16</v>
      </c>
    </row>
    <row r="12" spans="1:3" ht="22.5" x14ac:dyDescent="0.25">
      <c r="A12" s="84" t="s">
        <v>126</v>
      </c>
      <c r="B12" s="85">
        <v>0</v>
      </c>
      <c r="C12" s="55">
        <v>135</v>
      </c>
    </row>
    <row r="13" spans="1:3" x14ac:dyDescent="0.25">
      <c r="A13" s="82" t="s">
        <v>127</v>
      </c>
      <c r="B13" s="137">
        <v>0</v>
      </c>
      <c r="C13" s="137">
        <v>0</v>
      </c>
    </row>
    <row r="14" spans="1:3" x14ac:dyDescent="0.25">
      <c r="A14" s="82" t="s">
        <v>128</v>
      </c>
      <c r="B14" s="137">
        <v>0</v>
      </c>
      <c r="C14" s="137">
        <v>0</v>
      </c>
    </row>
    <row r="15" spans="1:3" x14ac:dyDescent="0.25">
      <c r="A15" s="82" t="s">
        <v>129</v>
      </c>
      <c r="B15" s="137">
        <v>0</v>
      </c>
      <c r="C15" s="137">
        <v>0</v>
      </c>
    </row>
    <row r="16" spans="1:3" x14ac:dyDescent="0.25">
      <c r="A16" s="82" t="s">
        <v>130</v>
      </c>
      <c r="B16" s="85">
        <v>0</v>
      </c>
      <c r="C16" s="140">
        <v>-22</v>
      </c>
    </row>
    <row r="17" spans="1:3" x14ac:dyDescent="0.25">
      <c r="A17" s="82" t="s">
        <v>131</v>
      </c>
      <c r="B17" s="55">
        <v>102</v>
      </c>
      <c r="C17" s="49">
        <v>586</v>
      </c>
    </row>
    <row r="18" spans="1:3" ht="22.5" x14ac:dyDescent="0.25">
      <c r="A18" s="82" t="s">
        <v>132</v>
      </c>
      <c r="B18" s="55">
        <v>-31</v>
      </c>
      <c r="C18" s="55">
        <v>-365</v>
      </c>
    </row>
    <row r="19" spans="1:3" x14ac:dyDescent="0.25">
      <c r="A19" s="82" t="s">
        <v>133</v>
      </c>
      <c r="B19" s="49">
        <v>7800</v>
      </c>
      <c r="C19" s="49">
        <v>7323</v>
      </c>
    </row>
    <row r="20" spans="1:3" x14ac:dyDescent="0.25">
      <c r="A20" s="82" t="s">
        <v>134</v>
      </c>
      <c r="B20" s="55">
        <v>37</v>
      </c>
      <c r="C20" s="140">
        <v>5</v>
      </c>
    </row>
    <row r="21" spans="1:3" x14ac:dyDescent="0.25">
      <c r="A21" s="82" t="s">
        <v>135</v>
      </c>
      <c r="B21" s="55">
        <v>96</v>
      </c>
      <c r="C21" s="55">
        <v>622</v>
      </c>
    </row>
    <row r="22" spans="1:3" ht="22.5" x14ac:dyDescent="0.25">
      <c r="A22" s="82" t="s">
        <v>252</v>
      </c>
      <c r="B22" s="137">
        <v>0</v>
      </c>
      <c r="C22" s="90">
        <v>0</v>
      </c>
    </row>
    <row r="23" spans="1:3" x14ac:dyDescent="0.25">
      <c r="A23" s="79"/>
      <c r="B23" s="46">
        <f>SUM(B5:B22)</f>
        <v>11209</v>
      </c>
      <c r="C23" s="46">
        <f>SUM(C5:C22)</f>
        <v>16555</v>
      </c>
    </row>
    <row r="24" spans="1:3" x14ac:dyDescent="0.25">
      <c r="A24" s="82" t="s">
        <v>137</v>
      </c>
      <c r="B24" s="55"/>
      <c r="C24" s="55"/>
    </row>
    <row r="25" spans="1:3" ht="22.5" x14ac:dyDescent="0.25">
      <c r="A25" s="82" t="s">
        <v>138</v>
      </c>
      <c r="B25" s="49">
        <v>-10564</v>
      </c>
      <c r="C25" s="49">
        <v>-4831</v>
      </c>
    </row>
    <row r="26" spans="1:3" ht="22.5" x14ac:dyDescent="0.25">
      <c r="A26" s="82" t="s">
        <v>139</v>
      </c>
      <c r="B26" s="49">
        <v>-744</v>
      </c>
      <c r="C26" s="49">
        <v>-564</v>
      </c>
    </row>
    <row r="27" spans="1:3" x14ac:dyDescent="0.25">
      <c r="A27" s="82" t="s">
        <v>140</v>
      </c>
      <c r="B27" s="49">
        <v>-1723</v>
      </c>
      <c r="C27" s="49">
        <v>-167</v>
      </c>
    </row>
    <row r="28" spans="1:3" x14ac:dyDescent="0.25">
      <c r="A28" s="82" t="s">
        <v>141</v>
      </c>
      <c r="B28" s="55">
        <v>793</v>
      </c>
      <c r="C28" s="55">
        <v>-362</v>
      </c>
    </row>
    <row r="29" spans="1:3" ht="22.5" x14ac:dyDescent="0.25">
      <c r="A29" s="82" t="s">
        <v>142</v>
      </c>
      <c r="B29" s="49">
        <v>8117</v>
      </c>
      <c r="C29" s="52">
        <v>666</v>
      </c>
    </row>
    <row r="30" spans="1:3" ht="22.5" x14ac:dyDescent="0.25">
      <c r="A30" s="82" t="s">
        <v>143</v>
      </c>
      <c r="B30" s="49">
        <v>-528</v>
      </c>
      <c r="C30" s="49">
        <v>-1425</v>
      </c>
    </row>
    <row r="31" spans="1:3" x14ac:dyDescent="0.25">
      <c r="A31" s="82" t="s">
        <v>144</v>
      </c>
      <c r="B31" s="49">
        <v>-1302</v>
      </c>
      <c r="C31" s="49">
        <v>213</v>
      </c>
    </row>
    <row r="32" spans="1:3" x14ac:dyDescent="0.25">
      <c r="A32" s="82" t="s">
        <v>145</v>
      </c>
      <c r="B32" s="140">
        <v>1179</v>
      </c>
      <c r="C32" s="12" t="s">
        <v>253</v>
      </c>
    </row>
    <row r="33" spans="1:3" x14ac:dyDescent="0.25">
      <c r="A33" s="82" t="s">
        <v>146</v>
      </c>
      <c r="B33" s="49">
        <v>1078</v>
      </c>
      <c r="C33" s="49">
        <v>-2101</v>
      </c>
    </row>
    <row r="34" spans="1:3" x14ac:dyDescent="0.25">
      <c r="A34" s="86" t="s">
        <v>147</v>
      </c>
      <c r="B34" s="46">
        <f>SUM(B23:B33)</f>
        <v>7515</v>
      </c>
      <c r="C34" s="46">
        <f>SUM(C23:C33)</f>
        <v>7984</v>
      </c>
    </row>
    <row r="35" spans="1:3" x14ac:dyDescent="0.25">
      <c r="A35" s="82" t="s">
        <v>148</v>
      </c>
      <c r="B35" s="55">
        <v>-206</v>
      </c>
      <c r="C35" s="55">
        <v>-746</v>
      </c>
    </row>
    <row r="36" spans="1:3" x14ac:dyDescent="0.25">
      <c r="A36" s="82" t="s">
        <v>149</v>
      </c>
      <c r="B36" s="55">
        <v>-316</v>
      </c>
      <c r="C36" s="55">
        <v>-54</v>
      </c>
    </row>
    <row r="37" spans="1:3" x14ac:dyDescent="0.25">
      <c r="A37" s="87" t="s">
        <v>150</v>
      </c>
      <c r="B37" s="46">
        <f>SUM(B34:B36)</f>
        <v>6993</v>
      </c>
      <c r="C37" s="46">
        <f>SUM(C34:C36)</f>
        <v>7184</v>
      </c>
    </row>
    <row r="38" spans="1:3" ht="30.75" customHeight="1" x14ac:dyDescent="0.25">
      <c r="A38" s="166" t="s">
        <v>254</v>
      </c>
      <c r="B38" s="166"/>
      <c r="C38" s="166"/>
    </row>
    <row r="39" spans="1:3" ht="11.25" customHeight="1" x14ac:dyDescent="0.25">
      <c r="A39" s="164"/>
      <c r="B39" s="165" t="s">
        <v>61</v>
      </c>
      <c r="C39" s="165"/>
    </row>
    <row r="40" spans="1:3" ht="36" customHeight="1" x14ac:dyDescent="0.25">
      <c r="A40" s="164"/>
      <c r="B40" s="41" t="str">
        <f>B3</f>
        <v>Okres zakończony 31/12/2018</v>
      </c>
      <c r="C40" s="41" t="str">
        <f>C3</f>
        <v>Okres zakończony 31/12/2017</v>
      </c>
    </row>
    <row r="41" spans="1:3" ht="15.75" customHeight="1" x14ac:dyDescent="0.25">
      <c r="A41" s="144" t="s">
        <v>152</v>
      </c>
      <c r="B41" s="67"/>
      <c r="C41" s="67"/>
    </row>
    <row r="42" spans="1:3" x14ac:dyDescent="0.25">
      <c r="A42" s="82" t="s">
        <v>153</v>
      </c>
      <c r="B42" s="90">
        <v>0</v>
      </c>
      <c r="C42" s="27">
        <v>-3473</v>
      </c>
    </row>
    <row r="43" spans="1:3" x14ac:dyDescent="0.25">
      <c r="A43" s="82" t="s">
        <v>154</v>
      </c>
      <c r="B43" s="90">
        <v>0</v>
      </c>
      <c r="C43" s="140">
        <v>3</v>
      </c>
    </row>
    <row r="44" spans="1:3" x14ac:dyDescent="0.25">
      <c r="A44" s="82" t="s">
        <v>155</v>
      </c>
      <c r="B44" s="137">
        <v>0</v>
      </c>
      <c r="C44" s="137">
        <v>0</v>
      </c>
    </row>
    <row r="45" spans="1:3" x14ac:dyDescent="0.25">
      <c r="A45" s="82" t="s">
        <v>156</v>
      </c>
      <c r="B45" s="49">
        <v>-469</v>
      </c>
      <c r="C45" s="140">
        <v>-419</v>
      </c>
    </row>
    <row r="46" spans="1:3" x14ac:dyDescent="0.25">
      <c r="A46" s="82" t="s">
        <v>157</v>
      </c>
      <c r="B46" s="137">
        <v>0</v>
      </c>
      <c r="C46" s="137">
        <v>0</v>
      </c>
    </row>
    <row r="47" spans="1:3" x14ac:dyDescent="0.25">
      <c r="A47" s="82" t="s">
        <v>158</v>
      </c>
      <c r="B47" s="49">
        <v>-1560</v>
      </c>
      <c r="C47" s="27">
        <v>-1681</v>
      </c>
    </row>
    <row r="48" spans="1:3" x14ac:dyDescent="0.25">
      <c r="A48" s="82" t="s">
        <v>159</v>
      </c>
      <c r="B48" s="49">
        <v>183</v>
      </c>
      <c r="C48" s="55">
        <v>17</v>
      </c>
    </row>
    <row r="49" spans="1:3" x14ac:dyDescent="0.25">
      <c r="A49" s="82" t="s">
        <v>160</v>
      </c>
      <c r="B49" s="49">
        <v>-1320</v>
      </c>
      <c r="C49" s="49">
        <v>-32</v>
      </c>
    </row>
    <row r="50" spans="1:3" x14ac:dyDescent="0.25">
      <c r="A50" s="82" t="s">
        <v>161</v>
      </c>
      <c r="B50" s="140">
        <v>-24</v>
      </c>
      <c r="C50" s="145">
        <v>0</v>
      </c>
    </row>
    <row r="51" spans="1:3" x14ac:dyDescent="0.25">
      <c r="A51" s="82" t="s">
        <v>163</v>
      </c>
      <c r="B51" s="137">
        <v>0</v>
      </c>
      <c r="C51" s="137">
        <v>0</v>
      </c>
    </row>
    <row r="52" spans="1:3" x14ac:dyDescent="0.25">
      <c r="A52" s="82" t="s">
        <v>255</v>
      </c>
      <c r="B52" s="140">
        <v>-50</v>
      </c>
      <c r="C52" s="137"/>
    </row>
    <row r="53" spans="1:3" ht="26.25" customHeight="1" x14ac:dyDescent="0.25">
      <c r="A53" s="87" t="s">
        <v>256</v>
      </c>
      <c r="B53" s="46">
        <f>SUM(B42:B52)</f>
        <v>-3240</v>
      </c>
      <c r="C53" s="46">
        <f>SUM(C42:C51)</f>
        <v>-5585</v>
      </c>
    </row>
    <row r="54" spans="1:3" x14ac:dyDescent="0.25">
      <c r="A54" s="77" t="s">
        <v>165</v>
      </c>
      <c r="B54" s="58"/>
      <c r="C54" s="58"/>
    </row>
    <row r="55" spans="1:3" x14ac:dyDescent="0.25">
      <c r="A55" s="82" t="s">
        <v>166</v>
      </c>
      <c r="B55" s="137">
        <v>0</v>
      </c>
      <c r="C55" s="137">
        <v>0</v>
      </c>
    </row>
    <row r="56" spans="1:3" x14ac:dyDescent="0.25">
      <c r="A56" s="82" t="s">
        <v>167</v>
      </c>
      <c r="B56" s="137">
        <v>0</v>
      </c>
      <c r="C56" s="137">
        <v>0</v>
      </c>
    </row>
    <row r="57" spans="1:3" x14ac:dyDescent="0.25">
      <c r="A57" s="82" t="s">
        <v>168</v>
      </c>
      <c r="B57" s="137">
        <v>0</v>
      </c>
      <c r="C57" s="137">
        <v>0</v>
      </c>
    </row>
    <row r="58" spans="1:3" x14ac:dyDescent="0.25">
      <c r="A58" s="82" t="s">
        <v>169</v>
      </c>
      <c r="B58" s="137">
        <v>0</v>
      </c>
      <c r="C58" s="137">
        <v>0</v>
      </c>
    </row>
    <row r="59" spans="1:3" x14ac:dyDescent="0.25">
      <c r="A59" s="82" t="s">
        <v>170</v>
      </c>
      <c r="B59" s="49">
        <v>-3000</v>
      </c>
      <c r="C59" s="49">
        <v>-3000</v>
      </c>
    </row>
    <row r="60" spans="1:3" x14ac:dyDescent="0.25">
      <c r="A60" s="82" t="s">
        <v>171</v>
      </c>
      <c r="B60" s="49">
        <v>-345</v>
      </c>
      <c r="C60" s="49">
        <v>-519</v>
      </c>
    </row>
    <row r="61" spans="1:3" x14ac:dyDescent="0.25">
      <c r="A61" s="82" t="s">
        <v>172</v>
      </c>
      <c r="B61" s="137">
        <v>0</v>
      </c>
      <c r="C61" s="90">
        <v>0</v>
      </c>
    </row>
    <row r="62" spans="1:3" x14ac:dyDescent="0.25">
      <c r="A62" s="82" t="s">
        <v>169</v>
      </c>
      <c r="B62" s="139">
        <v>0</v>
      </c>
      <c r="C62" s="90">
        <v>0</v>
      </c>
    </row>
    <row r="63" spans="1:3" x14ac:dyDescent="0.25">
      <c r="A63" s="82" t="s">
        <v>257</v>
      </c>
      <c r="B63" s="85">
        <v>0</v>
      </c>
      <c r="C63" s="140">
        <v>22</v>
      </c>
    </row>
    <row r="64" spans="1:3" x14ac:dyDescent="0.25">
      <c r="A64" s="82" t="s">
        <v>173</v>
      </c>
      <c r="B64" s="139">
        <v>0</v>
      </c>
      <c r="C64" s="85">
        <v>0</v>
      </c>
    </row>
    <row r="65" spans="1:6" x14ac:dyDescent="0.25">
      <c r="A65" s="82" t="s">
        <v>174</v>
      </c>
      <c r="B65" s="139">
        <v>0</v>
      </c>
      <c r="C65" s="85">
        <v>0</v>
      </c>
    </row>
    <row r="66" spans="1:6" x14ac:dyDescent="0.25">
      <c r="A66" s="82" t="s">
        <v>258</v>
      </c>
      <c r="B66" s="139">
        <v>0</v>
      </c>
      <c r="C66" s="85">
        <v>0</v>
      </c>
    </row>
    <row r="67" spans="1:6" x14ac:dyDescent="0.25">
      <c r="A67" s="82" t="s">
        <v>176</v>
      </c>
      <c r="B67" s="146">
        <v>300</v>
      </c>
      <c r="C67" s="85">
        <v>0</v>
      </c>
    </row>
    <row r="68" spans="1:6" x14ac:dyDescent="0.25">
      <c r="A68" s="82" t="s">
        <v>177</v>
      </c>
      <c r="B68" s="85">
        <v>0</v>
      </c>
      <c r="C68" s="49">
        <v>-2471</v>
      </c>
    </row>
    <row r="69" spans="1:6" x14ac:dyDescent="0.25">
      <c r="A69" s="82" t="s">
        <v>178</v>
      </c>
      <c r="B69" s="49">
        <v>-3577</v>
      </c>
      <c r="C69" s="49">
        <v>-3819</v>
      </c>
    </row>
    <row r="70" spans="1:6" ht="22.5" customHeight="1" x14ac:dyDescent="0.25">
      <c r="A70" s="87" t="s">
        <v>179</v>
      </c>
      <c r="B70" s="46">
        <f>SUM(B55:B69)</f>
        <v>-6622</v>
      </c>
      <c r="C70" s="46">
        <f>SUM(C55:C69)</f>
        <v>-9787</v>
      </c>
    </row>
    <row r="71" spans="1:6" x14ac:dyDescent="0.25">
      <c r="A71" s="73" t="s">
        <v>180</v>
      </c>
      <c r="B71" s="49">
        <v>-2868</v>
      </c>
      <c r="C71" s="49">
        <f>C37+C53+C70</f>
        <v>-8188</v>
      </c>
    </row>
    <row r="72" spans="1:6" ht="21" customHeight="1" x14ac:dyDescent="0.25">
      <c r="A72" s="73" t="s">
        <v>181</v>
      </c>
      <c r="B72" s="49">
        <v>6776</v>
      </c>
      <c r="C72" s="49">
        <v>14964</v>
      </c>
    </row>
    <row r="73" spans="1:6" ht="22.5" x14ac:dyDescent="0.25">
      <c r="A73" s="73" t="s">
        <v>182</v>
      </c>
      <c r="B73" s="137">
        <v>0</v>
      </c>
      <c r="C73" s="137">
        <v>0</v>
      </c>
    </row>
    <row r="74" spans="1:6" ht="22.5" x14ac:dyDescent="0.25">
      <c r="A74" s="73" t="s">
        <v>183</v>
      </c>
      <c r="B74" s="137">
        <v>0</v>
      </c>
      <c r="C74" s="137">
        <v>0</v>
      </c>
    </row>
    <row r="75" spans="1:6" ht="24" customHeight="1" x14ac:dyDescent="0.25">
      <c r="A75" s="40" t="s">
        <v>184</v>
      </c>
      <c r="B75" s="18">
        <f>B71+B72</f>
        <v>3908</v>
      </c>
      <c r="C75" s="18">
        <f>C71+C72</f>
        <v>6776</v>
      </c>
      <c r="D75" s="53"/>
      <c r="E75" s="53"/>
      <c r="F75" s="53"/>
    </row>
    <row r="76" spans="1:6" ht="10.5" customHeight="1" x14ac:dyDescent="0.25"/>
    <row r="78" spans="1:6" ht="23.25" customHeight="1" x14ac:dyDescent="0.25"/>
    <row r="79" spans="1:6" ht="23.25" customHeight="1" x14ac:dyDescent="0.25"/>
    <row r="80" spans="1:6" ht="12" customHeight="1" x14ac:dyDescent="0.25"/>
    <row r="81" spans="1:1" ht="19.5" customHeight="1" x14ac:dyDescent="0.25">
      <c r="A81" s="92" t="str">
        <f>Bilans_j!A71</f>
        <v>Kraków, 30 kwietnia 2019 r.</v>
      </c>
    </row>
  </sheetData>
  <mergeCells count="6">
    <mergeCell ref="A1:C1"/>
    <mergeCell ref="A2:A3"/>
    <mergeCell ref="B2:C2"/>
    <mergeCell ref="A38:C38"/>
    <mergeCell ref="A39:A40"/>
    <mergeCell ref="B39:C39"/>
  </mergeCells>
  <pageMargins left="0.70866141732283472" right="0.70866141732283472" top="0.74803149606299213" bottom="0.74803149606299213" header="0.31496062992125984" footer="0.31496062992125984"/>
  <pageSetup paperSize="9" fitToHeight="0" orientation="portrait" r:id="rId1"/>
  <headerFooter>
    <oddHeader>&amp;L&amp;"Lato Light,Standardowy"&amp;8&amp;KE73E2ARoczne jednostkowe sprawozdanie finansowe Ailleron SA za okres od 1 stycznia 2018 r. do 31 grudnia 2018 r.</oddHeader>
    <oddFooter>&amp;C&amp;P</oddFooter>
  </headerFooter>
  <rowBreaks count="1" manualBreakCount="1">
    <brk id="37" max="2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CBC34-4834-4692-9DA6-52704F9DABD0}">
  <sheetPr>
    <tabColor rgb="FF92D050"/>
    <pageSetUpPr fitToPage="1"/>
  </sheetPr>
  <dimension ref="A1:O76"/>
  <sheetViews>
    <sheetView view="pageBreakPreview" zoomScaleNormal="100" zoomScaleSheetLayoutView="100" workbookViewId="0">
      <selection activeCell="F70" sqref="F70"/>
    </sheetView>
  </sheetViews>
  <sheetFormatPr defaultColWidth="9.140625" defaultRowHeight="15" x14ac:dyDescent="0.25"/>
  <cols>
    <col min="1" max="1" width="43.5703125" style="1" bestFit="1" customWidth="1"/>
    <col min="2" max="14" width="8.28515625" style="1" customWidth="1"/>
    <col min="15" max="16384" width="9.140625" style="1"/>
  </cols>
  <sheetData>
    <row r="1" spans="1:14" ht="23.25" customHeight="1" x14ac:dyDescent="0.25">
      <c r="A1" s="173" t="s">
        <v>259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</row>
    <row r="2" spans="1:14" x14ac:dyDescent="0.25">
      <c r="A2" s="180"/>
      <c r="B2" s="177" t="s">
        <v>61</v>
      </c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</row>
    <row r="3" spans="1:14" x14ac:dyDescent="0.25">
      <c r="A3" s="181"/>
      <c r="B3" s="167" t="s">
        <v>186</v>
      </c>
      <c r="C3" s="167" t="s">
        <v>29</v>
      </c>
      <c r="D3" s="167" t="s">
        <v>187</v>
      </c>
      <c r="E3" s="167" t="s">
        <v>188</v>
      </c>
      <c r="F3" s="167" t="s">
        <v>189</v>
      </c>
      <c r="G3" s="169" t="s">
        <v>190</v>
      </c>
      <c r="H3" s="167" t="s">
        <v>191</v>
      </c>
      <c r="I3" s="167" t="s">
        <v>192</v>
      </c>
      <c r="J3" s="169" t="s">
        <v>193</v>
      </c>
      <c r="K3" s="167" t="s">
        <v>30</v>
      </c>
      <c r="L3" s="167" t="s">
        <v>194</v>
      </c>
      <c r="M3" s="171" t="s">
        <v>195</v>
      </c>
      <c r="N3" s="171" t="s">
        <v>196</v>
      </c>
    </row>
    <row r="4" spans="1:14" ht="69" customHeight="1" x14ac:dyDescent="0.25">
      <c r="A4" s="182"/>
      <c r="B4" s="168"/>
      <c r="C4" s="168"/>
      <c r="D4" s="168"/>
      <c r="E4" s="168"/>
      <c r="F4" s="168"/>
      <c r="G4" s="170"/>
      <c r="H4" s="168"/>
      <c r="I4" s="168"/>
      <c r="J4" s="170"/>
      <c r="K4" s="168"/>
      <c r="L4" s="168"/>
      <c r="M4" s="172"/>
      <c r="N4" s="172"/>
    </row>
    <row r="5" spans="1:14" ht="14.1" customHeight="1" x14ac:dyDescent="0.25">
      <c r="A5" s="93" t="s">
        <v>197</v>
      </c>
      <c r="B5" s="94">
        <v>3707</v>
      </c>
      <c r="C5" s="94">
        <f>Bilans_j!D32</f>
        <v>38412</v>
      </c>
      <c r="D5" s="95" t="s">
        <v>198</v>
      </c>
      <c r="E5" s="95" t="s">
        <v>198</v>
      </c>
      <c r="F5" s="95" t="s">
        <v>199</v>
      </c>
      <c r="G5" s="95" t="s">
        <v>200</v>
      </c>
      <c r="H5" s="95" t="s">
        <v>200</v>
      </c>
      <c r="I5" s="95" t="s">
        <v>200</v>
      </c>
      <c r="J5" s="95" t="s">
        <v>198</v>
      </c>
      <c r="K5" s="94">
        <v>23000</v>
      </c>
      <c r="L5" s="94">
        <f>K5</f>
        <v>23000</v>
      </c>
      <c r="M5" s="95" t="s">
        <v>201</v>
      </c>
      <c r="N5" s="96">
        <f>SUM(B5:K5)</f>
        <v>65119</v>
      </c>
    </row>
    <row r="6" spans="1:14" ht="14.1" customHeight="1" x14ac:dyDescent="0.25">
      <c r="A6" s="97" t="s">
        <v>202</v>
      </c>
      <c r="B6" s="94" t="s">
        <v>203</v>
      </c>
      <c r="C6" s="94" t="s">
        <v>114</v>
      </c>
      <c r="D6" s="95" t="s">
        <v>204</v>
      </c>
      <c r="E6" s="95" t="s">
        <v>204</v>
      </c>
      <c r="F6" s="95" t="s">
        <v>204</v>
      </c>
      <c r="G6" s="95" t="s">
        <v>204</v>
      </c>
      <c r="H6" s="95" t="s">
        <v>204</v>
      </c>
      <c r="I6" s="95" t="s">
        <v>114</v>
      </c>
      <c r="J6" s="95" t="s">
        <v>114</v>
      </c>
      <c r="K6" s="94" t="s">
        <v>205</v>
      </c>
      <c r="L6" s="94" t="s">
        <v>205</v>
      </c>
      <c r="M6" s="95" t="s">
        <v>205</v>
      </c>
      <c r="N6" s="96" t="s">
        <v>205</v>
      </c>
    </row>
    <row r="7" spans="1:14" ht="14.1" customHeight="1" x14ac:dyDescent="0.25">
      <c r="A7" s="97" t="s">
        <v>206</v>
      </c>
      <c r="B7" s="94">
        <v>3707</v>
      </c>
      <c r="C7" s="94">
        <v>38412</v>
      </c>
      <c r="D7" s="95" t="s">
        <v>204</v>
      </c>
      <c r="E7" s="95" t="s">
        <v>204</v>
      </c>
      <c r="F7" s="95" t="s">
        <v>204</v>
      </c>
      <c r="G7" s="95" t="s">
        <v>204</v>
      </c>
      <c r="H7" s="95" t="s">
        <v>204</v>
      </c>
      <c r="I7" s="95" t="s">
        <v>204</v>
      </c>
      <c r="J7" s="95" t="s">
        <v>204</v>
      </c>
      <c r="K7" s="94">
        <f>K5</f>
        <v>23000</v>
      </c>
      <c r="L7" s="94">
        <f>K5</f>
        <v>23000</v>
      </c>
      <c r="M7" s="95" t="s">
        <v>201</v>
      </c>
      <c r="N7" s="96">
        <f>SUM(B7:K7)</f>
        <v>65119</v>
      </c>
    </row>
    <row r="8" spans="1:14" ht="14.1" customHeight="1" x14ac:dyDescent="0.25">
      <c r="A8" s="97" t="s">
        <v>207</v>
      </c>
      <c r="B8" s="94" t="s">
        <v>205</v>
      </c>
      <c r="C8" s="94" t="s">
        <v>205</v>
      </c>
      <c r="D8" s="95" t="s">
        <v>205</v>
      </c>
      <c r="E8" s="95" t="s">
        <v>205</v>
      </c>
      <c r="F8" s="95" t="s">
        <v>205</v>
      </c>
      <c r="G8" s="95" t="s">
        <v>205</v>
      </c>
      <c r="H8" s="95" t="s">
        <v>205</v>
      </c>
      <c r="I8" s="95" t="s">
        <v>205</v>
      </c>
      <c r="J8" s="95" t="s">
        <v>205</v>
      </c>
      <c r="K8" s="94">
        <f>RZIS_j!D63</f>
        <v>8297</v>
      </c>
      <c r="L8" s="94">
        <f>RZIS_j!D63</f>
        <v>8297</v>
      </c>
      <c r="M8" s="95" t="s">
        <v>201</v>
      </c>
      <c r="N8" s="96">
        <f>K8</f>
        <v>8297</v>
      </c>
    </row>
    <row r="9" spans="1:14" ht="14.1" customHeight="1" x14ac:dyDescent="0.25">
      <c r="A9" s="97" t="s">
        <v>208</v>
      </c>
      <c r="B9" s="95" t="s">
        <v>114</v>
      </c>
      <c r="C9" s="95" t="s">
        <v>114</v>
      </c>
      <c r="D9" s="95" t="s">
        <v>114</v>
      </c>
      <c r="E9" s="95" t="s">
        <v>114</v>
      </c>
      <c r="F9" s="95" t="s">
        <v>114</v>
      </c>
      <c r="G9" s="95" t="s">
        <v>114</v>
      </c>
      <c r="H9" s="95" t="s">
        <v>114</v>
      </c>
      <c r="I9" s="95" t="s">
        <v>114</v>
      </c>
      <c r="J9" s="95" t="s">
        <v>114</v>
      </c>
      <c r="K9" s="95" t="s">
        <v>205</v>
      </c>
      <c r="L9" s="95" t="s">
        <v>205</v>
      </c>
      <c r="M9" s="95" t="s">
        <v>205</v>
      </c>
      <c r="N9" s="98" t="s">
        <v>205</v>
      </c>
    </row>
    <row r="10" spans="1:14" ht="14.1" customHeight="1" x14ac:dyDescent="0.25">
      <c r="A10" s="99" t="s">
        <v>209</v>
      </c>
      <c r="B10" s="100" t="s">
        <v>205</v>
      </c>
      <c r="C10" s="100" t="s">
        <v>205</v>
      </c>
      <c r="D10" s="100" t="s">
        <v>205</v>
      </c>
      <c r="E10" s="100" t="s">
        <v>205</v>
      </c>
      <c r="F10" s="100" t="s">
        <v>205</v>
      </c>
      <c r="G10" s="100" t="s">
        <v>205</v>
      </c>
      <c r="H10" s="100" t="s">
        <v>205</v>
      </c>
      <c r="I10" s="100" t="s">
        <v>205</v>
      </c>
      <c r="J10" s="100" t="s">
        <v>205</v>
      </c>
      <c r="K10" s="101">
        <f>K8</f>
        <v>8297</v>
      </c>
      <c r="L10" s="101">
        <f>L8</f>
        <v>8297</v>
      </c>
      <c r="M10" s="100" t="s">
        <v>201</v>
      </c>
      <c r="N10" s="102">
        <f>K10</f>
        <v>8297</v>
      </c>
    </row>
    <row r="11" spans="1:14" ht="14.1" customHeight="1" x14ac:dyDescent="0.25">
      <c r="A11" s="97" t="s">
        <v>210</v>
      </c>
      <c r="B11" s="95" t="s">
        <v>205</v>
      </c>
      <c r="C11" s="95" t="s">
        <v>205</v>
      </c>
      <c r="D11" s="95" t="s">
        <v>205</v>
      </c>
      <c r="E11" s="95" t="s">
        <v>205</v>
      </c>
      <c r="F11" s="95" t="s">
        <v>205</v>
      </c>
      <c r="G11" s="95" t="s">
        <v>205</v>
      </c>
      <c r="H11" s="95" t="s">
        <v>204</v>
      </c>
      <c r="I11" s="95" t="s">
        <v>205</v>
      </c>
      <c r="J11" s="95" t="s">
        <v>211</v>
      </c>
      <c r="K11" s="95" t="s">
        <v>114</v>
      </c>
      <c r="L11" s="95" t="s">
        <v>114</v>
      </c>
      <c r="M11" s="95" t="s">
        <v>205</v>
      </c>
      <c r="N11" s="98" t="s">
        <v>114</v>
      </c>
    </row>
    <row r="12" spans="1:14" ht="14.1" customHeight="1" x14ac:dyDescent="0.25">
      <c r="A12" s="97" t="s">
        <v>212</v>
      </c>
      <c r="B12" s="95" t="s">
        <v>205</v>
      </c>
      <c r="C12" s="95" t="s">
        <v>205</v>
      </c>
      <c r="D12" s="95" t="s">
        <v>205</v>
      </c>
      <c r="E12" s="95" t="s">
        <v>205</v>
      </c>
      <c r="F12" s="95" t="s">
        <v>205</v>
      </c>
      <c r="G12" s="95" t="s">
        <v>205</v>
      </c>
      <c r="H12" s="95" t="s">
        <v>204</v>
      </c>
      <c r="I12" s="95" t="s">
        <v>205</v>
      </c>
      <c r="J12" s="95" t="s">
        <v>211</v>
      </c>
      <c r="K12" s="95" t="s">
        <v>213</v>
      </c>
      <c r="L12" s="95" t="s">
        <v>213</v>
      </c>
      <c r="M12" s="95" t="s">
        <v>213</v>
      </c>
      <c r="N12" s="98" t="s">
        <v>213</v>
      </c>
    </row>
    <row r="13" spans="1:14" ht="14.1" customHeight="1" x14ac:dyDescent="0.25">
      <c r="A13" s="97" t="s">
        <v>214</v>
      </c>
      <c r="B13" s="95" t="s">
        <v>205</v>
      </c>
      <c r="C13" s="95" t="s">
        <v>205</v>
      </c>
      <c r="D13" s="95" t="s">
        <v>205</v>
      </c>
      <c r="E13" s="95" t="s">
        <v>205</v>
      </c>
      <c r="F13" s="95" t="s">
        <v>205</v>
      </c>
      <c r="G13" s="95" t="s">
        <v>205</v>
      </c>
      <c r="H13" s="95" t="s">
        <v>204</v>
      </c>
      <c r="I13" s="95" t="s">
        <v>205</v>
      </c>
      <c r="J13" s="95" t="s">
        <v>205</v>
      </c>
      <c r="K13" s="94">
        <v>2471</v>
      </c>
      <c r="L13" s="94">
        <v>2471</v>
      </c>
      <c r="M13" s="94" t="s">
        <v>205</v>
      </c>
      <c r="N13" s="96">
        <f>L13</f>
        <v>2471</v>
      </c>
    </row>
    <row r="14" spans="1:14" ht="14.1" customHeight="1" x14ac:dyDescent="0.25">
      <c r="A14" s="105" t="s">
        <v>215</v>
      </c>
      <c r="B14" s="106">
        <v>3707</v>
      </c>
      <c r="C14" s="106">
        <v>38412</v>
      </c>
      <c r="D14" s="106" t="s">
        <v>199</v>
      </c>
      <c r="E14" s="106" t="s">
        <v>216</v>
      </c>
      <c r="F14" s="106" t="s">
        <v>217</v>
      </c>
      <c r="G14" s="106" t="s">
        <v>218</v>
      </c>
      <c r="H14" s="128" t="s">
        <v>204</v>
      </c>
      <c r="I14" s="106" t="s">
        <v>219</v>
      </c>
      <c r="J14" s="106" t="s">
        <v>220</v>
      </c>
      <c r="K14" s="106">
        <f>K7+K8-K13</f>
        <v>28826</v>
      </c>
      <c r="L14" s="106">
        <f>L7+L8-L13</f>
        <v>28826</v>
      </c>
      <c r="M14" s="106" t="s">
        <v>201</v>
      </c>
      <c r="N14" s="108">
        <f>N7+N8-N13</f>
        <v>70945</v>
      </c>
    </row>
    <row r="15" spans="1:14" ht="14.1" hidden="1" customHeight="1" x14ac:dyDescent="0.25">
      <c r="A15" s="109" t="s">
        <v>207</v>
      </c>
      <c r="B15" s="110" t="s">
        <v>205</v>
      </c>
      <c r="C15" s="110" t="s">
        <v>205</v>
      </c>
      <c r="D15" s="110" t="s">
        <v>205</v>
      </c>
      <c r="E15" s="110" t="s">
        <v>205</v>
      </c>
      <c r="F15" s="110" t="s">
        <v>205</v>
      </c>
      <c r="G15" s="110" t="s">
        <v>205</v>
      </c>
      <c r="H15" s="111" t="s">
        <v>205</v>
      </c>
      <c r="I15" s="110" t="s">
        <v>205</v>
      </c>
      <c r="J15" s="110" t="s">
        <v>205</v>
      </c>
      <c r="K15" s="110" t="s">
        <v>221</v>
      </c>
      <c r="L15" s="110" t="s">
        <v>221</v>
      </c>
      <c r="M15" s="110" t="s">
        <v>205</v>
      </c>
      <c r="N15" s="112" t="s">
        <v>221</v>
      </c>
    </row>
    <row r="16" spans="1:14" ht="14.1" hidden="1" customHeight="1" x14ac:dyDescent="0.25">
      <c r="A16" s="109" t="s">
        <v>208</v>
      </c>
      <c r="B16" s="110" t="s">
        <v>205</v>
      </c>
      <c r="C16" s="110" t="s">
        <v>205</v>
      </c>
      <c r="D16" s="110" t="s">
        <v>205</v>
      </c>
      <c r="E16" s="110" t="s">
        <v>205</v>
      </c>
      <c r="F16" s="110" t="s">
        <v>205</v>
      </c>
      <c r="G16" s="110" t="s">
        <v>205</v>
      </c>
      <c r="H16" s="111" t="s">
        <v>205</v>
      </c>
      <c r="I16" s="110" t="s">
        <v>205</v>
      </c>
      <c r="J16" s="110" t="s">
        <v>205</v>
      </c>
      <c r="K16" s="110" t="s">
        <v>205</v>
      </c>
      <c r="L16" s="110" t="s">
        <v>205</v>
      </c>
      <c r="M16" s="110" t="s">
        <v>205</v>
      </c>
      <c r="N16" s="112" t="s">
        <v>205</v>
      </c>
    </row>
    <row r="17" spans="1:14" ht="14.1" hidden="1" customHeight="1" x14ac:dyDescent="0.25">
      <c r="A17" s="113" t="s">
        <v>209</v>
      </c>
      <c r="B17" s="114" t="s">
        <v>205</v>
      </c>
      <c r="C17" s="114" t="s">
        <v>205</v>
      </c>
      <c r="D17" s="114" t="s">
        <v>205</v>
      </c>
      <c r="E17" s="114" t="s">
        <v>205</v>
      </c>
      <c r="F17" s="114" t="s">
        <v>205</v>
      </c>
      <c r="G17" s="114" t="s">
        <v>205</v>
      </c>
      <c r="H17" s="115" t="s">
        <v>205</v>
      </c>
      <c r="I17" s="114" t="s">
        <v>205</v>
      </c>
      <c r="J17" s="114" t="s">
        <v>205</v>
      </c>
      <c r="K17" s="114" t="s">
        <v>205</v>
      </c>
      <c r="L17" s="114" t="s">
        <v>205</v>
      </c>
      <c r="M17" s="114" t="s">
        <v>205</v>
      </c>
      <c r="N17" s="116">
        <f>N7+N10</f>
        <v>73416</v>
      </c>
    </row>
    <row r="18" spans="1:14" ht="14.1" customHeight="1" x14ac:dyDescent="0.25">
      <c r="A18" s="97" t="s">
        <v>208</v>
      </c>
      <c r="B18" s="95" t="s">
        <v>114</v>
      </c>
      <c r="C18" s="95" t="s">
        <v>114</v>
      </c>
      <c r="D18" s="95" t="s">
        <v>114</v>
      </c>
      <c r="E18" s="95" t="s">
        <v>114</v>
      </c>
      <c r="F18" s="95" t="s">
        <v>114</v>
      </c>
      <c r="G18" s="95" t="s">
        <v>114</v>
      </c>
      <c r="H18" s="103" t="s">
        <v>114</v>
      </c>
      <c r="I18" s="95" t="s">
        <v>114</v>
      </c>
      <c r="J18" s="95" t="s">
        <v>114</v>
      </c>
      <c r="K18" s="95" t="s">
        <v>114</v>
      </c>
      <c r="L18" s="95" t="s">
        <v>114</v>
      </c>
      <c r="M18" s="95" t="s">
        <v>114</v>
      </c>
      <c r="N18" s="98" t="s">
        <v>114</v>
      </c>
    </row>
    <row r="19" spans="1:14" ht="14.1" customHeight="1" x14ac:dyDescent="0.25">
      <c r="A19" s="97" t="s">
        <v>212</v>
      </c>
      <c r="B19" s="95" t="s">
        <v>114</v>
      </c>
      <c r="C19" s="95" t="s">
        <v>114</v>
      </c>
      <c r="D19" s="95" t="s">
        <v>114</v>
      </c>
      <c r="E19" s="95" t="s">
        <v>114</v>
      </c>
      <c r="F19" s="95" t="s">
        <v>114</v>
      </c>
      <c r="G19" s="95" t="s">
        <v>114</v>
      </c>
      <c r="H19" s="103" t="s">
        <v>114</v>
      </c>
      <c r="I19" s="95" t="s">
        <v>114</v>
      </c>
      <c r="J19" s="95" t="s">
        <v>114</v>
      </c>
      <c r="K19" s="95" t="s">
        <v>114</v>
      </c>
      <c r="L19" s="95" t="s">
        <v>114</v>
      </c>
      <c r="M19" s="95" t="s">
        <v>114</v>
      </c>
      <c r="N19" s="98" t="s">
        <v>114</v>
      </c>
    </row>
    <row r="20" spans="1:14" ht="14.1" customHeight="1" x14ac:dyDescent="0.25">
      <c r="A20" s="97" t="s">
        <v>222</v>
      </c>
      <c r="B20" s="95" t="s">
        <v>114</v>
      </c>
      <c r="C20" s="95" t="s">
        <v>114</v>
      </c>
      <c r="D20" s="95" t="s">
        <v>114</v>
      </c>
      <c r="E20" s="95" t="s">
        <v>114</v>
      </c>
      <c r="F20" s="95" t="s">
        <v>114</v>
      </c>
      <c r="G20" s="95" t="s">
        <v>114</v>
      </c>
      <c r="H20" s="103" t="s">
        <v>114</v>
      </c>
      <c r="I20" s="95" t="s">
        <v>114</v>
      </c>
      <c r="J20" s="95" t="s">
        <v>114</v>
      </c>
      <c r="K20" s="95" t="s">
        <v>114</v>
      </c>
      <c r="L20" s="95" t="s">
        <v>114</v>
      </c>
      <c r="M20" s="95" t="s">
        <v>114</v>
      </c>
      <c r="N20" s="98" t="s">
        <v>114</v>
      </c>
    </row>
    <row r="21" spans="1:14" ht="14.1" customHeight="1" x14ac:dyDescent="0.25">
      <c r="A21" s="97" t="s">
        <v>223</v>
      </c>
      <c r="B21" s="95" t="s">
        <v>114</v>
      </c>
      <c r="C21" s="95" t="s">
        <v>114</v>
      </c>
      <c r="D21" s="95" t="s">
        <v>114</v>
      </c>
      <c r="E21" s="95" t="s">
        <v>114</v>
      </c>
      <c r="F21" s="95" t="s">
        <v>114</v>
      </c>
      <c r="G21" s="95" t="s">
        <v>114</v>
      </c>
      <c r="H21" s="103" t="s">
        <v>114</v>
      </c>
      <c r="I21" s="95" t="s">
        <v>114</v>
      </c>
      <c r="J21" s="95" t="s">
        <v>114</v>
      </c>
      <c r="K21" s="95" t="s">
        <v>114</v>
      </c>
      <c r="L21" s="95" t="s">
        <v>114</v>
      </c>
      <c r="M21" s="95" t="s">
        <v>114</v>
      </c>
      <c r="N21" s="98" t="s">
        <v>114</v>
      </c>
    </row>
    <row r="22" spans="1:14" ht="14.1" customHeight="1" x14ac:dyDescent="0.25">
      <c r="A22" s="97" t="s">
        <v>224</v>
      </c>
      <c r="B22" s="95" t="s">
        <v>114</v>
      </c>
      <c r="C22" s="95" t="s">
        <v>114</v>
      </c>
      <c r="D22" s="95" t="s">
        <v>114</v>
      </c>
      <c r="E22" s="95" t="s">
        <v>114</v>
      </c>
      <c r="F22" s="95" t="s">
        <v>114</v>
      </c>
      <c r="G22" s="95" t="s">
        <v>114</v>
      </c>
      <c r="H22" s="103" t="s">
        <v>114</v>
      </c>
      <c r="I22" s="95" t="s">
        <v>114</v>
      </c>
      <c r="J22" s="95" t="s">
        <v>114</v>
      </c>
      <c r="K22" s="95" t="s">
        <v>114</v>
      </c>
      <c r="L22" s="95" t="s">
        <v>114</v>
      </c>
      <c r="M22" s="95" t="s">
        <v>114</v>
      </c>
      <c r="N22" s="98" t="s">
        <v>114</v>
      </c>
    </row>
    <row r="23" spans="1:14" ht="14.1" customHeight="1" x14ac:dyDescent="0.25">
      <c r="A23" s="97" t="s">
        <v>225</v>
      </c>
      <c r="B23" s="95" t="s">
        <v>114</v>
      </c>
      <c r="C23" s="95" t="s">
        <v>114</v>
      </c>
      <c r="D23" s="95" t="s">
        <v>114</v>
      </c>
      <c r="E23" s="95" t="s">
        <v>114</v>
      </c>
      <c r="F23" s="95" t="s">
        <v>114</v>
      </c>
      <c r="G23" s="95" t="s">
        <v>114</v>
      </c>
      <c r="H23" s="103" t="s">
        <v>114</v>
      </c>
      <c r="I23" s="95" t="s">
        <v>114</v>
      </c>
      <c r="J23" s="95" t="s">
        <v>114</v>
      </c>
      <c r="K23" s="95" t="s">
        <v>114</v>
      </c>
      <c r="L23" s="95" t="s">
        <v>114</v>
      </c>
      <c r="M23" s="95" t="s">
        <v>114</v>
      </c>
      <c r="N23" s="98" t="s">
        <v>114</v>
      </c>
    </row>
    <row r="24" spans="1:14" ht="14.1" customHeight="1" x14ac:dyDescent="0.25">
      <c r="A24" s="97" t="s">
        <v>226</v>
      </c>
      <c r="B24" s="95" t="s">
        <v>114</v>
      </c>
      <c r="C24" s="95" t="s">
        <v>114</v>
      </c>
      <c r="D24" s="95" t="s">
        <v>114</v>
      </c>
      <c r="E24" s="95" t="s">
        <v>114</v>
      </c>
      <c r="F24" s="95" t="s">
        <v>114</v>
      </c>
      <c r="G24" s="95" t="s">
        <v>114</v>
      </c>
      <c r="H24" s="103" t="s">
        <v>114</v>
      </c>
      <c r="I24" s="95" t="s">
        <v>114</v>
      </c>
      <c r="J24" s="95" t="s">
        <v>114</v>
      </c>
      <c r="K24" s="95" t="s">
        <v>114</v>
      </c>
      <c r="L24" s="95" t="s">
        <v>114</v>
      </c>
      <c r="M24" s="95" t="s">
        <v>114</v>
      </c>
      <c r="N24" s="98" t="s">
        <v>114</v>
      </c>
    </row>
    <row r="25" spans="1:14" ht="14.1" customHeight="1" x14ac:dyDescent="0.25">
      <c r="A25" s="97" t="s">
        <v>227</v>
      </c>
      <c r="B25" s="95" t="s">
        <v>114</v>
      </c>
      <c r="C25" s="95" t="s">
        <v>114</v>
      </c>
      <c r="D25" s="95" t="s">
        <v>114</v>
      </c>
      <c r="E25" s="95" t="s">
        <v>114</v>
      </c>
      <c r="F25" s="95" t="s">
        <v>114</v>
      </c>
      <c r="G25" s="95" t="s">
        <v>114</v>
      </c>
      <c r="H25" s="103" t="s">
        <v>114</v>
      </c>
      <c r="I25" s="95" t="s">
        <v>114</v>
      </c>
      <c r="J25" s="95" t="s">
        <v>114</v>
      </c>
      <c r="K25" s="95" t="s">
        <v>114</v>
      </c>
      <c r="L25" s="95" t="s">
        <v>114</v>
      </c>
      <c r="M25" s="95" t="s">
        <v>114</v>
      </c>
      <c r="N25" s="98" t="s">
        <v>114</v>
      </c>
    </row>
    <row r="26" spans="1:14" ht="14.1" customHeight="1" x14ac:dyDescent="0.25">
      <c r="A26" s="97" t="s">
        <v>228</v>
      </c>
      <c r="B26" s="95" t="s">
        <v>114</v>
      </c>
      <c r="C26" s="95" t="s">
        <v>114</v>
      </c>
      <c r="D26" s="95" t="s">
        <v>114</v>
      </c>
      <c r="E26" s="95" t="s">
        <v>114</v>
      </c>
      <c r="F26" s="95" t="s">
        <v>114</v>
      </c>
      <c r="G26" s="95" t="s">
        <v>114</v>
      </c>
      <c r="H26" s="103" t="s">
        <v>114</v>
      </c>
      <c r="I26" s="95" t="s">
        <v>114</v>
      </c>
      <c r="J26" s="95" t="s">
        <v>114</v>
      </c>
      <c r="K26" s="95" t="s">
        <v>114</v>
      </c>
      <c r="L26" s="95" t="s">
        <v>114</v>
      </c>
      <c r="M26" s="95" t="s">
        <v>114</v>
      </c>
      <c r="N26" s="98" t="s">
        <v>114</v>
      </c>
    </row>
    <row r="27" spans="1:14" ht="14.1" customHeight="1" x14ac:dyDescent="0.25">
      <c r="A27" s="97" t="s">
        <v>229</v>
      </c>
      <c r="B27" s="95" t="s">
        <v>114</v>
      </c>
      <c r="C27" s="95" t="s">
        <v>114</v>
      </c>
      <c r="D27" s="95" t="s">
        <v>114</v>
      </c>
      <c r="E27" s="95" t="s">
        <v>114</v>
      </c>
      <c r="F27" s="95" t="s">
        <v>114</v>
      </c>
      <c r="G27" s="95" t="s">
        <v>114</v>
      </c>
      <c r="H27" s="103" t="s">
        <v>114</v>
      </c>
      <c r="I27" s="95" t="s">
        <v>114</v>
      </c>
      <c r="J27" s="95" t="s">
        <v>114</v>
      </c>
      <c r="K27" s="95" t="s">
        <v>114</v>
      </c>
      <c r="L27" s="95" t="s">
        <v>114</v>
      </c>
      <c r="M27" s="95" t="s">
        <v>114</v>
      </c>
      <c r="N27" s="98" t="s">
        <v>114</v>
      </c>
    </row>
    <row r="28" spans="1:14" ht="14.1" customHeight="1" x14ac:dyDescent="0.25">
      <c r="A28" s="97" t="s">
        <v>230</v>
      </c>
      <c r="B28" s="95" t="s">
        <v>114</v>
      </c>
      <c r="C28" s="95" t="s">
        <v>114</v>
      </c>
      <c r="D28" s="95" t="s">
        <v>114</v>
      </c>
      <c r="E28" s="95" t="s">
        <v>114</v>
      </c>
      <c r="F28" s="95" t="s">
        <v>114</v>
      </c>
      <c r="G28" s="95" t="s">
        <v>114</v>
      </c>
      <c r="H28" s="103" t="s">
        <v>114</v>
      </c>
      <c r="I28" s="95" t="s">
        <v>114</v>
      </c>
      <c r="J28" s="95" t="s">
        <v>114</v>
      </c>
      <c r="K28" s="95" t="s">
        <v>114</v>
      </c>
      <c r="L28" s="95" t="s">
        <v>114</v>
      </c>
      <c r="M28" s="95" t="s">
        <v>114</v>
      </c>
      <c r="N28" s="98" t="s">
        <v>114</v>
      </c>
    </row>
    <row r="29" spans="1:14" ht="14.1" customHeight="1" x14ac:dyDescent="0.25">
      <c r="A29" s="97" t="s">
        <v>231</v>
      </c>
      <c r="B29" s="95" t="s">
        <v>114</v>
      </c>
      <c r="C29" s="95" t="s">
        <v>114</v>
      </c>
      <c r="D29" s="95" t="s">
        <v>114</v>
      </c>
      <c r="E29" s="95" t="s">
        <v>114</v>
      </c>
      <c r="F29" s="95" t="s">
        <v>114</v>
      </c>
      <c r="G29" s="95" t="s">
        <v>114</v>
      </c>
      <c r="H29" s="103" t="s">
        <v>114</v>
      </c>
      <c r="I29" s="95" t="s">
        <v>114</v>
      </c>
      <c r="J29" s="95" t="s">
        <v>114</v>
      </c>
      <c r="K29" s="95" t="s">
        <v>114</v>
      </c>
      <c r="L29" s="95" t="s">
        <v>114</v>
      </c>
      <c r="M29" s="95" t="s">
        <v>114</v>
      </c>
      <c r="N29" s="98" t="s">
        <v>114</v>
      </c>
    </row>
    <row r="30" spans="1:14" ht="14.1" customHeight="1" x14ac:dyDescent="0.25">
      <c r="A30" s="97" t="s">
        <v>232</v>
      </c>
      <c r="B30" s="95" t="s">
        <v>114</v>
      </c>
      <c r="C30" s="95" t="s">
        <v>114</v>
      </c>
      <c r="D30" s="95" t="s">
        <v>114</v>
      </c>
      <c r="E30" s="95" t="s">
        <v>114</v>
      </c>
      <c r="F30" s="95" t="s">
        <v>114</v>
      </c>
      <c r="G30" s="95" t="s">
        <v>114</v>
      </c>
      <c r="H30" s="103" t="s">
        <v>114</v>
      </c>
      <c r="I30" s="95" t="s">
        <v>114</v>
      </c>
      <c r="J30" s="95" t="s">
        <v>114</v>
      </c>
      <c r="K30" s="94">
        <v>6579</v>
      </c>
      <c r="L30" s="94">
        <v>6579</v>
      </c>
      <c r="M30" s="117" t="s">
        <v>201</v>
      </c>
      <c r="N30" s="96">
        <f>K30</f>
        <v>6579</v>
      </c>
    </row>
    <row r="31" spans="1:14" ht="14.1" customHeight="1" x14ac:dyDescent="0.25">
      <c r="A31" s="97" t="s">
        <v>233</v>
      </c>
      <c r="B31" s="95" t="s">
        <v>114</v>
      </c>
      <c r="C31" s="95" t="s">
        <v>114</v>
      </c>
      <c r="D31" s="95" t="s">
        <v>114</v>
      </c>
      <c r="E31" s="95" t="s">
        <v>114</v>
      </c>
      <c r="F31" s="95" t="s">
        <v>114</v>
      </c>
      <c r="G31" s="95" t="s">
        <v>114</v>
      </c>
      <c r="H31" s="95" t="s">
        <v>114</v>
      </c>
      <c r="I31" s="95" t="s">
        <v>114</v>
      </c>
      <c r="J31" s="95" t="s">
        <v>114</v>
      </c>
      <c r="K31" s="94">
        <v>-4108</v>
      </c>
      <c r="L31" s="94">
        <v>-4108</v>
      </c>
      <c r="M31" s="117" t="s">
        <v>201</v>
      </c>
      <c r="N31" s="96">
        <f>K31</f>
        <v>-4108</v>
      </c>
    </row>
    <row r="32" spans="1:14" ht="14.1" customHeight="1" x14ac:dyDescent="0.25">
      <c r="A32" s="97" t="s">
        <v>214</v>
      </c>
      <c r="B32" s="95" t="s">
        <v>114</v>
      </c>
      <c r="C32" s="95" t="s">
        <v>114</v>
      </c>
      <c r="D32" s="95" t="s">
        <v>114</v>
      </c>
      <c r="E32" s="95" t="s">
        <v>114</v>
      </c>
      <c r="F32" s="95" t="s">
        <v>114</v>
      </c>
      <c r="G32" s="95" t="s">
        <v>114</v>
      </c>
      <c r="H32" s="95" t="s">
        <v>114</v>
      </c>
      <c r="I32" s="95" t="s">
        <v>114</v>
      </c>
      <c r="J32" s="95" t="s">
        <v>114</v>
      </c>
      <c r="K32" s="94">
        <v>-2471</v>
      </c>
      <c r="L32" s="94">
        <v>-2471</v>
      </c>
      <c r="M32" s="95"/>
      <c r="N32" s="96">
        <f>K32</f>
        <v>-2471</v>
      </c>
    </row>
    <row r="33" spans="1:15" ht="14.1" customHeight="1" x14ac:dyDescent="0.25">
      <c r="A33" s="97" t="s">
        <v>260</v>
      </c>
      <c r="B33" s="95" t="s">
        <v>114</v>
      </c>
      <c r="C33" s="95" t="s">
        <v>114</v>
      </c>
      <c r="D33" s="95" t="s">
        <v>114</v>
      </c>
      <c r="E33" s="95" t="s">
        <v>114</v>
      </c>
      <c r="F33" s="95" t="s">
        <v>114</v>
      </c>
      <c r="G33" s="95" t="s">
        <v>114</v>
      </c>
      <c r="H33" s="95" t="s">
        <v>114</v>
      </c>
      <c r="I33" s="95" t="s">
        <v>114</v>
      </c>
      <c r="J33" s="95" t="s">
        <v>114</v>
      </c>
      <c r="K33" s="94">
        <v>173</v>
      </c>
      <c r="L33" s="94">
        <v>173</v>
      </c>
      <c r="M33" s="95"/>
      <c r="N33" s="96">
        <f>K33</f>
        <v>173</v>
      </c>
    </row>
    <row r="34" spans="1:15" ht="14.1" customHeight="1" x14ac:dyDescent="0.25">
      <c r="A34" s="97" t="s">
        <v>233</v>
      </c>
      <c r="B34" s="95" t="s">
        <v>114</v>
      </c>
      <c r="C34" s="95" t="s">
        <v>114</v>
      </c>
      <c r="D34" s="95" t="s">
        <v>114</v>
      </c>
      <c r="E34" s="95" t="s">
        <v>114</v>
      </c>
      <c r="F34" s="95" t="s">
        <v>114</v>
      </c>
      <c r="G34" s="95" t="s">
        <v>114</v>
      </c>
      <c r="H34" s="95" t="s">
        <v>114</v>
      </c>
      <c r="I34" s="95" t="s">
        <v>114</v>
      </c>
      <c r="J34" s="95" t="s">
        <v>114</v>
      </c>
      <c r="K34" s="94">
        <v>-173</v>
      </c>
      <c r="L34" s="94">
        <v>-173</v>
      </c>
      <c r="M34" s="95"/>
      <c r="N34" s="96">
        <f>K34</f>
        <v>-173</v>
      </c>
    </row>
    <row r="35" spans="1:15" ht="14.1" customHeight="1" x14ac:dyDescent="0.25">
      <c r="A35" s="97" t="s">
        <v>236</v>
      </c>
      <c r="B35" s="95" t="s">
        <v>114</v>
      </c>
      <c r="C35" s="95" t="s">
        <v>114</v>
      </c>
      <c r="D35" s="95" t="s">
        <v>114</v>
      </c>
      <c r="E35" s="95" t="s">
        <v>114</v>
      </c>
      <c r="F35" s="95" t="s">
        <v>114</v>
      </c>
      <c r="G35" s="95" t="s">
        <v>114</v>
      </c>
      <c r="H35" s="95" t="s">
        <v>114</v>
      </c>
      <c r="I35" s="95" t="s">
        <v>114</v>
      </c>
      <c r="J35" s="95" t="s">
        <v>114</v>
      </c>
      <c r="K35" s="95" t="s">
        <v>114</v>
      </c>
      <c r="L35" s="95" t="s">
        <v>114</v>
      </c>
      <c r="M35" s="95" t="s">
        <v>114</v>
      </c>
      <c r="N35" s="98" t="s">
        <v>114</v>
      </c>
    </row>
    <row r="36" spans="1:15" ht="14.1" customHeight="1" x14ac:dyDescent="0.25">
      <c r="A36" s="118" t="s">
        <v>237</v>
      </c>
      <c r="B36" s="119">
        <f>SUM(B14:B35)</f>
        <v>3707</v>
      </c>
      <c r="C36" s="119">
        <f t="shared" ref="C36:L36" si="0">SUM(C14:C35)</f>
        <v>38412</v>
      </c>
      <c r="D36" s="120" t="s">
        <v>201</v>
      </c>
      <c r="E36" s="120" t="s">
        <v>201</v>
      </c>
      <c r="F36" s="120" t="s">
        <v>201</v>
      </c>
      <c r="G36" s="120" t="s">
        <v>201</v>
      </c>
      <c r="H36" s="120" t="s">
        <v>201</v>
      </c>
      <c r="I36" s="120" t="s">
        <v>201</v>
      </c>
      <c r="J36" s="120" t="s">
        <v>201</v>
      </c>
      <c r="K36" s="119">
        <f t="shared" si="0"/>
        <v>28826</v>
      </c>
      <c r="L36" s="119">
        <f t="shared" si="0"/>
        <v>28826</v>
      </c>
      <c r="M36" s="120" t="s">
        <v>201</v>
      </c>
      <c r="N36" s="121">
        <f>N14</f>
        <v>70945</v>
      </c>
      <c r="O36" s="53"/>
    </row>
    <row r="37" spans="1:15" x14ac:dyDescent="0.25">
      <c r="A37" s="173" t="s">
        <v>261</v>
      </c>
      <c r="B37" s="173"/>
      <c r="C37" s="173"/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</row>
    <row r="38" spans="1:15" ht="12" customHeight="1" x14ac:dyDescent="0.25">
      <c r="A38" s="180"/>
      <c r="B38" s="177" t="s">
        <v>61</v>
      </c>
      <c r="C38" s="178"/>
      <c r="D38" s="178"/>
      <c r="E38" s="178"/>
      <c r="F38" s="178"/>
      <c r="G38" s="178"/>
      <c r="H38" s="178"/>
      <c r="I38" s="178"/>
      <c r="J38" s="178"/>
      <c r="K38" s="178"/>
      <c r="L38" s="178"/>
      <c r="M38" s="178"/>
      <c r="N38" s="178"/>
    </row>
    <row r="39" spans="1:15" ht="15" customHeight="1" x14ac:dyDescent="0.25">
      <c r="A39" s="181"/>
      <c r="B39" s="167" t="s">
        <v>186</v>
      </c>
      <c r="C39" s="167" t="s">
        <v>29</v>
      </c>
      <c r="D39" s="167" t="s">
        <v>187</v>
      </c>
      <c r="E39" s="167" t="s">
        <v>188</v>
      </c>
      <c r="F39" s="167" t="s">
        <v>189</v>
      </c>
      <c r="G39" s="169" t="s">
        <v>190</v>
      </c>
      <c r="H39" s="167" t="s">
        <v>191</v>
      </c>
      <c r="I39" s="167" t="s">
        <v>192</v>
      </c>
      <c r="J39" s="169" t="s">
        <v>193</v>
      </c>
      <c r="K39" s="167" t="s">
        <v>30</v>
      </c>
      <c r="L39" s="167" t="s">
        <v>194</v>
      </c>
      <c r="M39" s="171" t="s">
        <v>195</v>
      </c>
      <c r="N39" s="171" t="s">
        <v>196</v>
      </c>
    </row>
    <row r="40" spans="1:15" ht="73.5" customHeight="1" x14ac:dyDescent="0.25">
      <c r="A40" s="182"/>
      <c r="B40" s="168"/>
      <c r="C40" s="168"/>
      <c r="D40" s="168"/>
      <c r="E40" s="168"/>
      <c r="F40" s="168"/>
      <c r="G40" s="170"/>
      <c r="H40" s="168"/>
      <c r="I40" s="168"/>
      <c r="J40" s="170"/>
      <c r="K40" s="168"/>
      <c r="L40" s="168"/>
      <c r="M40" s="172"/>
      <c r="N40" s="172"/>
    </row>
    <row r="41" spans="1:15" ht="14.1" customHeight="1" x14ac:dyDescent="0.25">
      <c r="A41" s="93" t="s">
        <v>239</v>
      </c>
      <c r="B41" s="94">
        <f>B36</f>
        <v>3707</v>
      </c>
      <c r="C41" s="94">
        <f>C36</f>
        <v>38412</v>
      </c>
      <c r="D41" s="95" t="s">
        <v>198</v>
      </c>
      <c r="E41" s="95" t="s">
        <v>198</v>
      </c>
      <c r="F41" s="95" t="s">
        <v>199</v>
      </c>
      <c r="G41" s="95" t="s">
        <v>200</v>
      </c>
      <c r="H41" s="95" t="s">
        <v>204</v>
      </c>
      <c r="I41" s="95" t="s">
        <v>200</v>
      </c>
      <c r="J41" s="95" t="s">
        <v>198</v>
      </c>
      <c r="K41" s="94">
        <f>K36</f>
        <v>28826</v>
      </c>
      <c r="L41" s="94">
        <f>K41</f>
        <v>28826</v>
      </c>
      <c r="M41" s="95" t="s">
        <v>201</v>
      </c>
      <c r="N41" s="96">
        <f>SUM(B41:K41)</f>
        <v>70945</v>
      </c>
    </row>
    <row r="42" spans="1:15" ht="14.1" customHeight="1" x14ac:dyDescent="0.25">
      <c r="A42" s="97" t="s">
        <v>202</v>
      </c>
      <c r="B42" s="94" t="s">
        <v>203</v>
      </c>
      <c r="C42" s="94" t="s">
        <v>114</v>
      </c>
      <c r="D42" s="95" t="s">
        <v>204</v>
      </c>
      <c r="E42" s="95" t="s">
        <v>204</v>
      </c>
      <c r="F42" s="95" t="s">
        <v>204</v>
      </c>
      <c r="G42" s="95" t="s">
        <v>204</v>
      </c>
      <c r="H42" s="95" t="s">
        <v>204</v>
      </c>
      <c r="I42" s="95" t="s">
        <v>114</v>
      </c>
      <c r="J42" s="95" t="s">
        <v>114</v>
      </c>
      <c r="K42" s="94" t="s">
        <v>205</v>
      </c>
      <c r="L42" s="94" t="s">
        <v>205</v>
      </c>
      <c r="M42" s="95" t="s">
        <v>205</v>
      </c>
      <c r="N42" s="96" t="s">
        <v>205</v>
      </c>
    </row>
    <row r="43" spans="1:15" ht="14.1" customHeight="1" x14ac:dyDescent="0.25">
      <c r="A43" s="97" t="s">
        <v>240</v>
      </c>
      <c r="B43" s="94">
        <f>B41</f>
        <v>3707</v>
      </c>
      <c r="C43" s="94">
        <f>C41</f>
        <v>38412</v>
      </c>
      <c r="D43" s="95" t="s">
        <v>204</v>
      </c>
      <c r="E43" s="95" t="s">
        <v>204</v>
      </c>
      <c r="F43" s="95" t="s">
        <v>204</v>
      </c>
      <c r="G43" s="95" t="s">
        <v>204</v>
      </c>
      <c r="H43" s="95" t="s">
        <v>204</v>
      </c>
      <c r="I43" s="95" t="s">
        <v>204</v>
      </c>
      <c r="J43" s="95" t="s">
        <v>204</v>
      </c>
      <c r="K43" s="94">
        <f>K41</f>
        <v>28826</v>
      </c>
      <c r="L43" s="94">
        <f>L41</f>
        <v>28826</v>
      </c>
      <c r="M43" s="95" t="s">
        <v>201</v>
      </c>
      <c r="N43" s="96">
        <f>N41</f>
        <v>70945</v>
      </c>
    </row>
    <row r="44" spans="1:15" ht="14.1" customHeight="1" x14ac:dyDescent="0.25">
      <c r="A44" s="97" t="s">
        <v>207</v>
      </c>
      <c r="B44" s="94" t="s">
        <v>205</v>
      </c>
      <c r="C44" s="94" t="s">
        <v>205</v>
      </c>
      <c r="D44" s="95" t="s">
        <v>205</v>
      </c>
      <c r="E44" s="95" t="s">
        <v>205</v>
      </c>
      <c r="F44" s="95" t="s">
        <v>205</v>
      </c>
      <c r="G44" s="95" t="s">
        <v>205</v>
      </c>
      <c r="H44" s="95" t="s">
        <v>204</v>
      </c>
      <c r="I44" s="95" t="s">
        <v>205</v>
      </c>
      <c r="J44" s="95" t="s">
        <v>205</v>
      </c>
      <c r="K44" s="94">
        <f>RZIS_j!C63</f>
        <v>2793</v>
      </c>
      <c r="L44" s="94">
        <f>RZIS_j!C63</f>
        <v>2793</v>
      </c>
      <c r="M44" s="95" t="s">
        <v>201</v>
      </c>
      <c r="N44" s="96">
        <f>SUM(B44:K44)</f>
        <v>2793</v>
      </c>
    </row>
    <row r="45" spans="1:15" ht="14.1" customHeight="1" x14ac:dyDescent="0.25">
      <c r="A45" s="97" t="s">
        <v>208</v>
      </c>
      <c r="B45" s="95" t="s">
        <v>114</v>
      </c>
      <c r="C45" s="95" t="s">
        <v>114</v>
      </c>
      <c r="D45" s="95" t="s">
        <v>114</v>
      </c>
      <c r="E45" s="95" t="s">
        <v>114</v>
      </c>
      <c r="F45" s="95" t="s">
        <v>114</v>
      </c>
      <c r="G45" s="95" t="s">
        <v>114</v>
      </c>
      <c r="H45" s="95" t="s">
        <v>204</v>
      </c>
      <c r="I45" s="95" t="s">
        <v>114</v>
      </c>
      <c r="J45" s="95" t="s">
        <v>114</v>
      </c>
      <c r="K45" s="95" t="s">
        <v>205</v>
      </c>
      <c r="L45" s="95" t="s">
        <v>205</v>
      </c>
      <c r="M45" s="95" t="s">
        <v>205</v>
      </c>
      <c r="N45" s="98" t="s">
        <v>205</v>
      </c>
    </row>
    <row r="46" spans="1:15" ht="14.1" customHeight="1" x14ac:dyDescent="0.25">
      <c r="A46" s="99" t="s">
        <v>209</v>
      </c>
      <c r="B46" s="100" t="s">
        <v>205</v>
      </c>
      <c r="C46" s="100" t="s">
        <v>205</v>
      </c>
      <c r="D46" s="100" t="s">
        <v>205</v>
      </c>
      <c r="E46" s="100" t="s">
        <v>205</v>
      </c>
      <c r="F46" s="100" t="s">
        <v>205</v>
      </c>
      <c r="G46" s="100" t="s">
        <v>205</v>
      </c>
      <c r="H46" s="95" t="s">
        <v>204</v>
      </c>
      <c r="I46" s="100" t="s">
        <v>205</v>
      </c>
      <c r="J46" s="100" t="s">
        <v>205</v>
      </c>
      <c r="K46" s="101">
        <f>K44</f>
        <v>2793</v>
      </c>
      <c r="L46" s="101">
        <f>L44</f>
        <v>2793</v>
      </c>
      <c r="M46" s="100" t="s">
        <v>201</v>
      </c>
      <c r="N46" s="102">
        <f>SUM(B46:K46)</f>
        <v>2793</v>
      </c>
    </row>
    <row r="47" spans="1:15" ht="14.1" customHeight="1" x14ac:dyDescent="0.25">
      <c r="A47" s="97" t="s">
        <v>212</v>
      </c>
      <c r="B47" s="95" t="s">
        <v>205</v>
      </c>
      <c r="C47" s="95" t="s">
        <v>205</v>
      </c>
      <c r="D47" s="95" t="s">
        <v>205</v>
      </c>
      <c r="E47" s="95" t="s">
        <v>205</v>
      </c>
      <c r="F47" s="95" t="s">
        <v>205</v>
      </c>
      <c r="G47" s="95" t="s">
        <v>205</v>
      </c>
      <c r="H47" s="147" t="s">
        <v>204</v>
      </c>
      <c r="I47" s="95" t="s">
        <v>205</v>
      </c>
      <c r="J47" s="95" t="s">
        <v>211</v>
      </c>
      <c r="K47" s="95" t="s">
        <v>213</v>
      </c>
      <c r="L47" s="95" t="s">
        <v>213</v>
      </c>
      <c r="M47" s="95" t="s">
        <v>213</v>
      </c>
      <c r="N47" s="98" t="s">
        <v>213</v>
      </c>
    </row>
    <row r="48" spans="1:15" ht="14.1" customHeight="1" x14ac:dyDescent="0.25">
      <c r="A48" s="97" t="s">
        <v>214</v>
      </c>
      <c r="B48" s="95" t="s">
        <v>205</v>
      </c>
      <c r="C48" s="95" t="s">
        <v>205</v>
      </c>
      <c r="D48" s="95" t="s">
        <v>205</v>
      </c>
      <c r="E48" s="95" t="s">
        <v>205</v>
      </c>
      <c r="F48" s="95" t="s">
        <v>205</v>
      </c>
      <c r="G48" s="95" t="s">
        <v>205</v>
      </c>
      <c r="H48" s="100" t="s">
        <v>204</v>
      </c>
      <c r="I48" s="95" t="s">
        <v>205</v>
      </c>
      <c r="J48" s="95" t="s">
        <v>205</v>
      </c>
      <c r="K48" s="122">
        <v>0</v>
      </c>
      <c r="L48" s="122">
        <v>0</v>
      </c>
      <c r="M48" s="95" t="s">
        <v>205</v>
      </c>
      <c r="N48" s="98" t="s">
        <v>205</v>
      </c>
    </row>
    <row r="49" spans="1:14" ht="14.1" customHeight="1" x14ac:dyDescent="0.25">
      <c r="A49" s="105" t="s">
        <v>241</v>
      </c>
      <c r="B49" s="106">
        <f>B43</f>
        <v>3707</v>
      </c>
      <c r="C49" s="106">
        <f>C43</f>
        <v>38412</v>
      </c>
      <c r="D49" s="106" t="s">
        <v>199</v>
      </c>
      <c r="E49" s="106" t="s">
        <v>216</v>
      </c>
      <c r="F49" s="106" t="s">
        <v>217</v>
      </c>
      <c r="G49" s="106" t="s">
        <v>218</v>
      </c>
      <c r="H49" s="95" t="s">
        <v>204</v>
      </c>
      <c r="I49" s="106" t="s">
        <v>219</v>
      </c>
      <c r="J49" s="106" t="s">
        <v>220</v>
      </c>
      <c r="K49" s="106">
        <f>K43+K46+K48</f>
        <v>31619</v>
      </c>
      <c r="L49" s="106">
        <f>L43+L46+L48</f>
        <v>31619</v>
      </c>
      <c r="M49" s="106" t="s">
        <v>201</v>
      </c>
      <c r="N49" s="108">
        <f>SUM(B49:K49)</f>
        <v>73738</v>
      </c>
    </row>
    <row r="50" spans="1:14" ht="14.1" hidden="1" customHeight="1" x14ac:dyDescent="0.25">
      <c r="A50" s="123" t="s">
        <v>207</v>
      </c>
      <c r="B50" s="124" t="s">
        <v>205</v>
      </c>
      <c r="C50" s="124" t="s">
        <v>205</v>
      </c>
      <c r="D50" s="125" t="s">
        <v>205</v>
      </c>
      <c r="E50" s="125" t="s">
        <v>205</v>
      </c>
      <c r="F50" s="125" t="s">
        <v>205</v>
      </c>
      <c r="G50" s="125" t="s">
        <v>205</v>
      </c>
      <c r="H50" s="126" t="s">
        <v>205</v>
      </c>
      <c r="I50" s="125" t="s">
        <v>205</v>
      </c>
      <c r="J50" s="125" t="s">
        <v>205</v>
      </c>
      <c r="K50" s="124" t="s">
        <v>205</v>
      </c>
      <c r="L50" s="124" t="s">
        <v>205</v>
      </c>
      <c r="M50" s="125" t="s">
        <v>205</v>
      </c>
      <c r="N50" s="127" t="s">
        <v>205</v>
      </c>
    </row>
    <row r="51" spans="1:14" ht="14.1" hidden="1" customHeight="1" x14ac:dyDescent="0.25">
      <c r="A51" s="109" t="s">
        <v>208</v>
      </c>
      <c r="B51" s="110" t="s">
        <v>205</v>
      </c>
      <c r="C51" s="110" t="s">
        <v>205</v>
      </c>
      <c r="D51" s="110" t="s">
        <v>205</v>
      </c>
      <c r="E51" s="110" t="s">
        <v>205</v>
      </c>
      <c r="F51" s="110" t="s">
        <v>205</v>
      </c>
      <c r="G51" s="110" t="s">
        <v>205</v>
      </c>
      <c r="H51" s="111" t="s">
        <v>205</v>
      </c>
      <c r="I51" s="110" t="s">
        <v>205</v>
      </c>
      <c r="J51" s="110" t="s">
        <v>205</v>
      </c>
      <c r="K51" s="110" t="s">
        <v>205</v>
      </c>
      <c r="L51" s="110" t="s">
        <v>205</v>
      </c>
      <c r="M51" s="110" t="s">
        <v>205</v>
      </c>
      <c r="N51" s="112" t="s">
        <v>205</v>
      </c>
    </row>
    <row r="52" spans="1:14" ht="14.1" hidden="1" customHeight="1" x14ac:dyDescent="0.25">
      <c r="A52" s="109" t="s">
        <v>209</v>
      </c>
      <c r="B52" s="110" t="s">
        <v>205</v>
      </c>
      <c r="C52" s="110" t="s">
        <v>205</v>
      </c>
      <c r="D52" s="110" t="s">
        <v>205</v>
      </c>
      <c r="E52" s="110" t="s">
        <v>205</v>
      </c>
      <c r="F52" s="110" t="s">
        <v>205</v>
      </c>
      <c r="G52" s="110" t="s">
        <v>205</v>
      </c>
      <c r="H52" s="111" t="s">
        <v>205</v>
      </c>
      <c r="I52" s="110" t="s">
        <v>205</v>
      </c>
      <c r="J52" s="110" t="s">
        <v>205</v>
      </c>
      <c r="K52" s="110" t="s">
        <v>205</v>
      </c>
      <c r="L52" s="110" t="s">
        <v>205</v>
      </c>
      <c r="M52" s="110" t="s">
        <v>205</v>
      </c>
      <c r="N52" s="112" t="s">
        <v>205</v>
      </c>
    </row>
    <row r="53" spans="1:14" ht="14.1" customHeight="1" x14ac:dyDescent="0.25">
      <c r="A53" s="105" t="s">
        <v>208</v>
      </c>
      <c r="B53" s="128" t="s">
        <v>114</v>
      </c>
      <c r="C53" s="128" t="s">
        <v>114</v>
      </c>
      <c r="D53" s="128" t="s">
        <v>114</v>
      </c>
      <c r="E53" s="128" t="s">
        <v>114</v>
      </c>
      <c r="F53" s="128" t="s">
        <v>114</v>
      </c>
      <c r="G53" s="128" t="s">
        <v>114</v>
      </c>
      <c r="H53" s="129" t="s">
        <v>114</v>
      </c>
      <c r="I53" s="128" t="s">
        <v>114</v>
      </c>
      <c r="J53" s="128" t="s">
        <v>114</v>
      </c>
      <c r="K53" s="128" t="s">
        <v>114</v>
      </c>
      <c r="L53" s="128" t="s">
        <v>114</v>
      </c>
      <c r="M53" s="128" t="s">
        <v>114</v>
      </c>
      <c r="N53" s="130" t="s">
        <v>114</v>
      </c>
    </row>
    <row r="54" spans="1:14" ht="14.1" customHeight="1" x14ac:dyDescent="0.25">
      <c r="A54" s="97" t="s">
        <v>212</v>
      </c>
      <c r="B54" s="95" t="s">
        <v>114</v>
      </c>
      <c r="C54" s="95" t="s">
        <v>114</v>
      </c>
      <c r="D54" s="95" t="s">
        <v>114</v>
      </c>
      <c r="E54" s="95" t="s">
        <v>114</v>
      </c>
      <c r="F54" s="95" t="s">
        <v>114</v>
      </c>
      <c r="G54" s="95" t="s">
        <v>114</v>
      </c>
      <c r="H54" s="103" t="s">
        <v>114</v>
      </c>
      <c r="I54" s="95" t="s">
        <v>114</v>
      </c>
      <c r="J54" s="95" t="s">
        <v>114</v>
      </c>
      <c r="K54" s="95" t="s">
        <v>114</v>
      </c>
      <c r="L54" s="95" t="s">
        <v>114</v>
      </c>
      <c r="M54" s="95" t="s">
        <v>114</v>
      </c>
      <c r="N54" s="98" t="s">
        <v>114</v>
      </c>
    </row>
    <row r="55" spans="1:14" ht="14.1" customHeight="1" x14ac:dyDescent="0.25">
      <c r="A55" s="97" t="s">
        <v>222</v>
      </c>
      <c r="B55" s="95" t="s">
        <v>114</v>
      </c>
      <c r="C55" s="95" t="s">
        <v>114</v>
      </c>
      <c r="D55" s="95" t="s">
        <v>114</v>
      </c>
      <c r="E55" s="95" t="s">
        <v>114</v>
      </c>
      <c r="F55" s="95" t="s">
        <v>114</v>
      </c>
      <c r="G55" s="95" t="s">
        <v>114</v>
      </c>
      <c r="H55" s="103" t="s">
        <v>114</v>
      </c>
      <c r="I55" s="95" t="s">
        <v>114</v>
      </c>
      <c r="J55" s="95" t="s">
        <v>114</v>
      </c>
      <c r="K55" s="95" t="s">
        <v>114</v>
      </c>
      <c r="L55" s="95" t="s">
        <v>114</v>
      </c>
      <c r="M55" s="95" t="s">
        <v>114</v>
      </c>
      <c r="N55" s="98" t="s">
        <v>114</v>
      </c>
    </row>
    <row r="56" spans="1:14" ht="14.1" customHeight="1" x14ac:dyDescent="0.25">
      <c r="A56" s="97" t="s">
        <v>242</v>
      </c>
      <c r="B56" s="95" t="s">
        <v>114</v>
      </c>
      <c r="C56" s="95" t="s">
        <v>114</v>
      </c>
      <c r="D56" s="95" t="s">
        <v>114</v>
      </c>
      <c r="E56" s="95" t="s">
        <v>114</v>
      </c>
      <c r="F56" s="95" t="s">
        <v>114</v>
      </c>
      <c r="G56" s="95" t="s">
        <v>114</v>
      </c>
      <c r="H56" s="103" t="s">
        <v>114</v>
      </c>
      <c r="I56" s="95" t="s">
        <v>114</v>
      </c>
      <c r="J56" s="95" t="s">
        <v>114</v>
      </c>
      <c r="K56" s="95">
        <v>282</v>
      </c>
      <c r="L56" s="95">
        <v>282</v>
      </c>
      <c r="M56" s="95" t="s">
        <v>114</v>
      </c>
      <c r="N56" s="98">
        <f>K56</f>
        <v>282</v>
      </c>
    </row>
    <row r="57" spans="1:14" ht="14.1" customHeight="1" x14ac:dyDescent="0.25">
      <c r="A57" s="97" t="s">
        <v>223</v>
      </c>
      <c r="B57" s="94" t="s">
        <v>114</v>
      </c>
      <c r="C57" s="95" t="s">
        <v>114</v>
      </c>
      <c r="D57" s="95" t="s">
        <v>114</v>
      </c>
      <c r="E57" s="95" t="s">
        <v>114</v>
      </c>
      <c r="F57" s="95" t="s">
        <v>114</v>
      </c>
      <c r="G57" s="95" t="s">
        <v>114</v>
      </c>
      <c r="H57" s="103" t="s">
        <v>114</v>
      </c>
      <c r="I57" s="95" t="s">
        <v>114</v>
      </c>
      <c r="J57" s="95" t="s">
        <v>114</v>
      </c>
      <c r="K57" s="95" t="s">
        <v>114</v>
      </c>
      <c r="L57" s="95" t="s">
        <v>114</v>
      </c>
      <c r="M57" s="95" t="s">
        <v>114</v>
      </c>
      <c r="N57" s="96" t="s">
        <v>114</v>
      </c>
    </row>
    <row r="58" spans="1:14" ht="14.1" customHeight="1" x14ac:dyDescent="0.25">
      <c r="A58" s="97" t="s">
        <v>224</v>
      </c>
      <c r="B58" s="95" t="s">
        <v>114</v>
      </c>
      <c r="C58" s="95" t="s">
        <v>114</v>
      </c>
      <c r="D58" s="95" t="s">
        <v>114</v>
      </c>
      <c r="E58" s="95" t="s">
        <v>114</v>
      </c>
      <c r="F58" s="95" t="s">
        <v>114</v>
      </c>
      <c r="G58" s="95" t="s">
        <v>114</v>
      </c>
      <c r="H58" s="103" t="s">
        <v>114</v>
      </c>
      <c r="I58" s="95" t="s">
        <v>114</v>
      </c>
      <c r="J58" s="95" t="s">
        <v>114</v>
      </c>
      <c r="K58" s="95" t="s">
        <v>114</v>
      </c>
      <c r="L58" s="95" t="s">
        <v>114</v>
      </c>
      <c r="M58" s="95" t="s">
        <v>114</v>
      </c>
      <c r="N58" s="98" t="s">
        <v>114</v>
      </c>
    </row>
    <row r="59" spans="1:14" ht="14.1" customHeight="1" x14ac:dyDescent="0.25">
      <c r="A59" s="97" t="s">
        <v>225</v>
      </c>
      <c r="B59" s="95" t="s">
        <v>114</v>
      </c>
      <c r="C59" s="95" t="s">
        <v>114</v>
      </c>
      <c r="D59" s="95" t="s">
        <v>114</v>
      </c>
      <c r="E59" s="95" t="s">
        <v>114</v>
      </c>
      <c r="F59" s="95" t="s">
        <v>114</v>
      </c>
      <c r="G59" s="95" t="s">
        <v>114</v>
      </c>
      <c r="H59" s="103" t="s">
        <v>114</v>
      </c>
      <c r="I59" s="95" t="s">
        <v>114</v>
      </c>
      <c r="J59" s="95" t="s">
        <v>114</v>
      </c>
      <c r="K59" s="95" t="s">
        <v>114</v>
      </c>
      <c r="L59" s="95" t="s">
        <v>114</v>
      </c>
      <c r="M59" s="95" t="s">
        <v>114</v>
      </c>
      <c r="N59" s="98" t="s">
        <v>114</v>
      </c>
    </row>
    <row r="60" spans="1:14" ht="14.1" customHeight="1" x14ac:dyDescent="0.25">
      <c r="A60" s="97" t="s">
        <v>226</v>
      </c>
      <c r="B60" s="95" t="s">
        <v>114</v>
      </c>
      <c r="C60" s="95" t="s">
        <v>114</v>
      </c>
      <c r="D60" s="95" t="s">
        <v>114</v>
      </c>
      <c r="E60" s="95" t="s">
        <v>114</v>
      </c>
      <c r="F60" s="95" t="s">
        <v>114</v>
      </c>
      <c r="G60" s="95" t="s">
        <v>114</v>
      </c>
      <c r="H60" s="103" t="s">
        <v>114</v>
      </c>
      <c r="I60" s="95" t="s">
        <v>114</v>
      </c>
      <c r="J60" s="95" t="s">
        <v>114</v>
      </c>
      <c r="K60" s="95" t="s">
        <v>114</v>
      </c>
      <c r="L60" s="95" t="s">
        <v>114</v>
      </c>
      <c r="M60" s="95" t="s">
        <v>114</v>
      </c>
      <c r="N60" s="98" t="s">
        <v>114</v>
      </c>
    </row>
    <row r="61" spans="1:14" ht="14.1" customHeight="1" x14ac:dyDescent="0.25">
      <c r="A61" s="97" t="s">
        <v>227</v>
      </c>
      <c r="B61" s="95" t="s">
        <v>114</v>
      </c>
      <c r="C61" s="95" t="s">
        <v>114</v>
      </c>
      <c r="D61" s="95" t="s">
        <v>114</v>
      </c>
      <c r="E61" s="95" t="s">
        <v>114</v>
      </c>
      <c r="F61" s="95" t="s">
        <v>114</v>
      </c>
      <c r="G61" s="95" t="s">
        <v>114</v>
      </c>
      <c r="H61" s="103" t="s">
        <v>114</v>
      </c>
      <c r="I61" s="95" t="s">
        <v>114</v>
      </c>
      <c r="J61" s="95" t="s">
        <v>114</v>
      </c>
      <c r="K61" s="95" t="s">
        <v>114</v>
      </c>
      <c r="L61" s="95" t="s">
        <v>114</v>
      </c>
      <c r="M61" s="95" t="s">
        <v>114</v>
      </c>
      <c r="N61" s="98" t="s">
        <v>114</v>
      </c>
    </row>
    <row r="62" spans="1:14" ht="14.1" customHeight="1" x14ac:dyDescent="0.25">
      <c r="A62" s="97" t="s">
        <v>228</v>
      </c>
      <c r="B62" s="95" t="s">
        <v>114</v>
      </c>
      <c r="C62" s="95" t="s">
        <v>114</v>
      </c>
      <c r="D62" s="95" t="s">
        <v>114</v>
      </c>
      <c r="E62" s="95" t="s">
        <v>114</v>
      </c>
      <c r="F62" s="95" t="s">
        <v>114</v>
      </c>
      <c r="G62" s="95" t="s">
        <v>114</v>
      </c>
      <c r="H62" s="103" t="s">
        <v>114</v>
      </c>
      <c r="I62" s="95" t="s">
        <v>114</v>
      </c>
      <c r="J62" s="95" t="s">
        <v>114</v>
      </c>
      <c r="K62" s="95" t="s">
        <v>114</v>
      </c>
      <c r="L62" s="95" t="s">
        <v>114</v>
      </c>
      <c r="M62" s="95" t="s">
        <v>114</v>
      </c>
      <c r="N62" s="98" t="s">
        <v>114</v>
      </c>
    </row>
    <row r="63" spans="1:14" ht="14.1" customHeight="1" x14ac:dyDescent="0.25">
      <c r="A63" s="97" t="s">
        <v>229</v>
      </c>
      <c r="B63" s="95" t="s">
        <v>114</v>
      </c>
      <c r="C63" s="95" t="s">
        <v>114</v>
      </c>
      <c r="D63" s="95" t="s">
        <v>114</v>
      </c>
      <c r="E63" s="95" t="s">
        <v>114</v>
      </c>
      <c r="F63" s="95" t="s">
        <v>114</v>
      </c>
      <c r="G63" s="95" t="s">
        <v>114</v>
      </c>
      <c r="H63" s="103" t="s">
        <v>114</v>
      </c>
      <c r="I63" s="95" t="s">
        <v>114</v>
      </c>
      <c r="J63" s="95" t="s">
        <v>114</v>
      </c>
      <c r="K63" s="95" t="s">
        <v>114</v>
      </c>
      <c r="L63" s="95" t="s">
        <v>114</v>
      </c>
      <c r="M63" s="95" t="s">
        <v>114</v>
      </c>
      <c r="N63" s="98" t="s">
        <v>114</v>
      </c>
    </row>
    <row r="64" spans="1:14" ht="14.1" customHeight="1" x14ac:dyDescent="0.25">
      <c r="A64" s="97" t="s">
        <v>230</v>
      </c>
      <c r="B64" s="95" t="s">
        <v>114</v>
      </c>
      <c r="C64" s="94" t="s">
        <v>114</v>
      </c>
      <c r="D64" s="95" t="s">
        <v>114</v>
      </c>
      <c r="E64" s="95" t="s">
        <v>114</v>
      </c>
      <c r="F64" s="95" t="s">
        <v>114</v>
      </c>
      <c r="G64" s="95" t="s">
        <v>114</v>
      </c>
      <c r="H64" s="103" t="s">
        <v>114</v>
      </c>
      <c r="I64" s="95" t="s">
        <v>114</v>
      </c>
      <c r="J64" s="95" t="s">
        <v>114</v>
      </c>
      <c r="K64" s="95" t="s">
        <v>114</v>
      </c>
      <c r="L64" s="95" t="s">
        <v>114</v>
      </c>
      <c r="M64" s="117" t="s">
        <v>114</v>
      </c>
      <c r="N64" s="94" t="s">
        <v>114</v>
      </c>
    </row>
    <row r="65" spans="1:15" ht="14.1" customHeight="1" x14ac:dyDescent="0.25">
      <c r="A65" s="97" t="s">
        <v>231</v>
      </c>
      <c r="B65" s="95" t="s">
        <v>114</v>
      </c>
      <c r="C65" s="94" t="s">
        <v>114</v>
      </c>
      <c r="D65" s="95" t="s">
        <v>114</v>
      </c>
      <c r="E65" s="95" t="s">
        <v>114</v>
      </c>
      <c r="F65" s="95" t="s">
        <v>114</v>
      </c>
      <c r="G65" s="95" t="s">
        <v>114</v>
      </c>
      <c r="H65" s="103" t="s">
        <v>114</v>
      </c>
      <c r="I65" s="95" t="s">
        <v>114</v>
      </c>
      <c r="J65" s="95" t="s">
        <v>114</v>
      </c>
      <c r="K65" s="95" t="s">
        <v>114</v>
      </c>
      <c r="L65" s="95" t="s">
        <v>114</v>
      </c>
      <c r="M65" s="117" t="s">
        <v>114</v>
      </c>
      <c r="N65" s="94" t="s">
        <v>114</v>
      </c>
    </row>
    <row r="66" spans="1:15" ht="14.1" customHeight="1" x14ac:dyDescent="0.25">
      <c r="A66" s="97" t="s">
        <v>232</v>
      </c>
      <c r="B66" s="95" t="s">
        <v>114</v>
      </c>
      <c r="C66" s="95" t="s">
        <v>114</v>
      </c>
      <c r="D66" s="95" t="s">
        <v>114</v>
      </c>
      <c r="E66" s="95" t="s">
        <v>114</v>
      </c>
      <c r="F66" s="95" t="s">
        <v>114</v>
      </c>
      <c r="G66" s="95" t="s">
        <v>114</v>
      </c>
      <c r="H66" s="103" t="s">
        <v>114</v>
      </c>
      <c r="I66" s="95" t="s">
        <v>114</v>
      </c>
      <c r="J66" s="95" t="s">
        <v>114</v>
      </c>
      <c r="K66" s="94">
        <v>8297</v>
      </c>
      <c r="L66" s="94">
        <v>8297</v>
      </c>
      <c r="M66" s="117" t="s">
        <v>201</v>
      </c>
      <c r="N66" s="94">
        <f t="shared" ref="N66:N70" si="1">SUM(B66:K66)</f>
        <v>8297</v>
      </c>
    </row>
    <row r="67" spans="1:15" ht="14.1" customHeight="1" x14ac:dyDescent="0.25">
      <c r="A67" s="97" t="s">
        <v>233</v>
      </c>
      <c r="B67" s="95" t="s">
        <v>114</v>
      </c>
      <c r="C67" s="95" t="s">
        <v>114</v>
      </c>
      <c r="D67" s="95" t="s">
        <v>114</v>
      </c>
      <c r="E67" s="95" t="s">
        <v>114</v>
      </c>
      <c r="F67" s="95" t="s">
        <v>114</v>
      </c>
      <c r="G67" s="95" t="s">
        <v>114</v>
      </c>
      <c r="H67" s="103" t="s">
        <v>114</v>
      </c>
      <c r="I67" s="95" t="s">
        <v>114</v>
      </c>
      <c r="J67" s="95" t="s">
        <v>114</v>
      </c>
      <c r="K67" s="94">
        <v>-8297</v>
      </c>
      <c r="L67" s="94">
        <v>-8297</v>
      </c>
      <c r="M67" s="117" t="s">
        <v>201</v>
      </c>
      <c r="N67" s="94">
        <f t="shared" si="1"/>
        <v>-8297</v>
      </c>
    </row>
    <row r="68" spans="1:15" ht="14.1" customHeight="1" x14ac:dyDescent="0.25">
      <c r="A68" s="97" t="s">
        <v>214</v>
      </c>
      <c r="B68" s="95" t="s">
        <v>114</v>
      </c>
      <c r="C68" s="95" t="s">
        <v>114</v>
      </c>
      <c r="D68" s="95" t="s">
        <v>114</v>
      </c>
      <c r="E68" s="95" t="s">
        <v>114</v>
      </c>
      <c r="F68" s="95" t="s">
        <v>114</v>
      </c>
      <c r="G68" s="95" t="s">
        <v>114</v>
      </c>
      <c r="H68" s="103" t="s">
        <v>114</v>
      </c>
      <c r="I68" s="95" t="s">
        <v>114</v>
      </c>
      <c r="J68" s="95" t="s">
        <v>114</v>
      </c>
      <c r="K68" s="95" t="s">
        <v>114</v>
      </c>
      <c r="L68" s="95" t="s">
        <v>114</v>
      </c>
      <c r="M68" s="117" t="s">
        <v>201</v>
      </c>
      <c r="N68" s="133">
        <f t="shared" si="1"/>
        <v>0</v>
      </c>
    </row>
    <row r="69" spans="1:15" ht="14.1" customHeight="1" x14ac:dyDescent="0.25">
      <c r="A69" s="97" t="s">
        <v>244</v>
      </c>
      <c r="B69" s="95" t="s">
        <v>114</v>
      </c>
      <c r="C69" s="95" t="s">
        <v>114</v>
      </c>
      <c r="D69" s="95" t="s">
        <v>114</v>
      </c>
      <c r="E69" s="95" t="s">
        <v>114</v>
      </c>
      <c r="F69" s="95" t="s">
        <v>114</v>
      </c>
      <c r="G69" s="95" t="s">
        <v>114</v>
      </c>
      <c r="H69" s="103" t="s">
        <v>114</v>
      </c>
      <c r="I69" s="95" t="s">
        <v>114</v>
      </c>
      <c r="J69" s="95" t="s">
        <v>114</v>
      </c>
      <c r="K69" s="95" t="s">
        <v>114</v>
      </c>
      <c r="L69" s="95" t="s">
        <v>114</v>
      </c>
      <c r="M69" s="117" t="s">
        <v>201</v>
      </c>
      <c r="N69" s="133">
        <f t="shared" si="1"/>
        <v>0</v>
      </c>
    </row>
    <row r="70" spans="1:15" ht="14.1" customHeight="1" x14ac:dyDescent="0.25">
      <c r="A70" s="97" t="s">
        <v>233</v>
      </c>
      <c r="B70" s="95" t="s">
        <v>114</v>
      </c>
      <c r="C70" s="95" t="s">
        <v>114</v>
      </c>
      <c r="D70" s="95" t="s">
        <v>114</v>
      </c>
      <c r="E70" s="95" t="s">
        <v>114</v>
      </c>
      <c r="F70" s="95" t="s">
        <v>114</v>
      </c>
      <c r="G70" s="95" t="s">
        <v>114</v>
      </c>
      <c r="H70" s="103" t="s">
        <v>114</v>
      </c>
      <c r="I70" s="95" t="s">
        <v>114</v>
      </c>
      <c r="J70" s="95" t="s">
        <v>114</v>
      </c>
      <c r="K70" s="95" t="s">
        <v>114</v>
      </c>
      <c r="L70" s="95" t="s">
        <v>114</v>
      </c>
      <c r="M70" s="117" t="s">
        <v>201</v>
      </c>
      <c r="N70" s="133">
        <f t="shared" si="1"/>
        <v>0</v>
      </c>
    </row>
    <row r="71" spans="1:15" ht="14.1" customHeight="1" x14ac:dyDescent="0.25">
      <c r="A71" s="97" t="s">
        <v>236</v>
      </c>
      <c r="B71" s="95" t="s">
        <v>114</v>
      </c>
      <c r="C71" s="95" t="s">
        <v>114</v>
      </c>
      <c r="D71" s="95" t="s">
        <v>114</v>
      </c>
      <c r="E71" s="95" t="s">
        <v>114</v>
      </c>
      <c r="F71" s="95" t="s">
        <v>114</v>
      </c>
      <c r="G71" s="95" t="s">
        <v>114</v>
      </c>
      <c r="H71" s="103" t="s">
        <v>114</v>
      </c>
      <c r="I71" s="95" t="s">
        <v>114</v>
      </c>
      <c r="J71" s="95" t="s">
        <v>114</v>
      </c>
      <c r="K71" s="94" t="s">
        <v>114</v>
      </c>
      <c r="L71" s="94" t="s">
        <v>114</v>
      </c>
      <c r="M71" s="135" t="s">
        <v>114</v>
      </c>
      <c r="N71" s="94" t="s">
        <v>114</v>
      </c>
    </row>
    <row r="72" spans="1:15" ht="14.1" customHeight="1" x14ac:dyDescent="0.25">
      <c r="A72" s="118" t="s">
        <v>245</v>
      </c>
      <c r="B72" s="119">
        <f>SUM(B49:B71)</f>
        <v>3707</v>
      </c>
      <c r="C72" s="119">
        <f t="shared" ref="C72:L72" si="2">SUM(C49:C71)</f>
        <v>38412</v>
      </c>
      <c r="D72" s="120" t="s">
        <v>201</v>
      </c>
      <c r="E72" s="120" t="s">
        <v>201</v>
      </c>
      <c r="F72" s="120" t="s">
        <v>201</v>
      </c>
      <c r="G72" s="120" t="s">
        <v>201</v>
      </c>
      <c r="H72" s="120" t="s">
        <v>201</v>
      </c>
      <c r="I72" s="120" t="s">
        <v>201</v>
      </c>
      <c r="J72" s="120" t="s">
        <v>201</v>
      </c>
      <c r="K72" s="119">
        <f t="shared" si="2"/>
        <v>31901</v>
      </c>
      <c r="L72" s="119">
        <f t="shared" si="2"/>
        <v>31901</v>
      </c>
      <c r="M72" s="120" t="s">
        <v>201</v>
      </c>
      <c r="N72" s="121">
        <f>N49+N66+N70+N67+N68+N69+N56</f>
        <v>74020</v>
      </c>
      <c r="O72" s="53"/>
    </row>
    <row r="73" spans="1:15" ht="9" customHeight="1" x14ac:dyDescent="0.25"/>
    <row r="74" spans="1:15" ht="22.5" customHeight="1" x14ac:dyDescent="0.25"/>
    <row r="75" spans="1:15" ht="16.5" customHeight="1" x14ac:dyDescent="0.25">
      <c r="A75" s="92"/>
    </row>
    <row r="76" spans="1:15" ht="12.75" customHeight="1" x14ac:dyDescent="0.25">
      <c r="A76" s="92" t="s">
        <v>58</v>
      </c>
    </row>
  </sheetData>
  <mergeCells count="32">
    <mergeCell ref="N3:N4"/>
    <mergeCell ref="A1:N1"/>
    <mergeCell ref="A2:A4"/>
    <mergeCell ref="B2:N2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9:N40"/>
    <mergeCell ref="A37:N37"/>
    <mergeCell ref="A38:A40"/>
    <mergeCell ref="B38:N38"/>
    <mergeCell ref="B39:B40"/>
    <mergeCell ref="C39:C40"/>
    <mergeCell ref="D39:D40"/>
    <mergeCell ref="E39:E40"/>
    <mergeCell ref="F39:F40"/>
    <mergeCell ref="G39:G40"/>
    <mergeCell ref="H39:H40"/>
    <mergeCell ref="I39:I40"/>
    <mergeCell ref="J39:J40"/>
    <mergeCell ref="K39:K40"/>
    <mergeCell ref="L39:L40"/>
    <mergeCell ref="M39:M40"/>
  </mergeCells>
  <pageMargins left="0.70866141732283472" right="0.70866141732283472" top="0.74803149606299213" bottom="0.74803149606299213" header="0.31496062992125984" footer="0.31496062992125984"/>
  <pageSetup paperSize="9" scale="86" fitToHeight="0" orientation="landscape" r:id="rId1"/>
  <headerFooter>
    <oddHeader>&amp;L&amp;"Lato Light,Standardowy"&amp;8&amp;KE73E2ARoczne jednostkowe sprawozdanie finansowe Ailleron SA za okres od 1 stycznia 2018 r. do 31 grudnia 2018 r.</oddHeader>
    <oddFooter>&amp;C&amp;P</oddFooter>
  </headerFooter>
  <rowBreaks count="1" manualBreakCount="1">
    <brk id="36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8</vt:i4>
      </vt:variant>
    </vt:vector>
  </HeadingPairs>
  <TitlesOfParts>
    <vt:vector size="16" baseType="lpstr">
      <vt:lpstr>Bilans_skons</vt:lpstr>
      <vt:lpstr>RZIS_s</vt:lpstr>
      <vt:lpstr>CF_skons</vt:lpstr>
      <vt:lpstr>ZZKW_s</vt:lpstr>
      <vt:lpstr>Bilans_j</vt:lpstr>
      <vt:lpstr>RZIS_j</vt:lpstr>
      <vt:lpstr>CF_j</vt:lpstr>
      <vt:lpstr>ZZKW_j</vt:lpstr>
      <vt:lpstr>Bilans_j!Obszar_wydruku</vt:lpstr>
      <vt:lpstr>Bilans_skons!Obszar_wydruku</vt:lpstr>
      <vt:lpstr>CF_j!Obszar_wydruku</vt:lpstr>
      <vt:lpstr>CF_skons!Obszar_wydruku</vt:lpstr>
      <vt:lpstr>RZIS_j!Obszar_wydruku</vt:lpstr>
      <vt:lpstr>RZIS_s!Obszar_wydruku</vt:lpstr>
      <vt:lpstr>ZZKW_j!Obszar_wydruku</vt:lpstr>
      <vt:lpstr>ZZKW_s!Obszar_wydruku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2023-09-18T15:29:32Z</dcterms:modified>
</cp:coreProperties>
</file>